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0F420450-FA62-4E7E-8AE7-AAE8D68418BA}" xr6:coauthVersionLast="47" xr6:coauthVersionMax="47" xr10:uidLastSave="{00000000-0000-0000-0000-000000000000}"/>
  <bookViews>
    <workbookView xWindow="5148" yWindow="72" windowWidth="15300" windowHeight="12000" xr2:uid="{00000000-000D-0000-FFFF-FFFF00000000}"/>
  </bookViews>
  <sheets>
    <sheet name="Лист2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3" i="3" l="1"/>
  <c r="C423" i="3"/>
  <c r="C417" i="3"/>
  <c r="C418" i="3" s="1"/>
  <c r="C419" i="3" s="1"/>
  <c r="C420" i="3" s="1"/>
  <c r="C415" i="3"/>
  <c r="C406" i="3"/>
  <c r="C407" i="3" s="1"/>
  <c r="C408" i="3" s="1"/>
  <c r="C409" i="3" s="1"/>
  <c r="G386" i="3"/>
  <c r="G383" i="3"/>
  <c r="G382" i="3"/>
  <c r="G381" i="3"/>
  <c r="C377" i="3"/>
  <c r="C379" i="3" s="1"/>
  <c r="C380" i="3" s="1"/>
  <c r="C381" i="3" s="1"/>
  <c r="C382" i="3" s="1"/>
  <c r="C383" i="3" s="1"/>
  <c r="C384" i="3" s="1"/>
  <c r="C385" i="3" s="1"/>
  <c r="C386" i="3" s="1"/>
  <c r="C387" i="3" s="1"/>
  <c r="C388" i="3" s="1"/>
  <c r="G376" i="3"/>
  <c r="G375" i="3"/>
  <c r="G374" i="3"/>
  <c r="G370" i="3"/>
  <c r="G349" i="3"/>
  <c r="G343" i="3"/>
  <c r="G336" i="3"/>
  <c r="G330" i="3"/>
  <c r="G323" i="3"/>
  <c r="G312" i="3"/>
  <c r="G307" i="3"/>
  <c r="C299" i="3"/>
  <c r="C300" i="3" s="1"/>
  <c r="C302" i="3" s="1"/>
  <c r="C303" i="3" s="1"/>
  <c r="C304" i="3" s="1"/>
  <c r="C305" i="3" s="1"/>
  <c r="C306" i="3" s="1"/>
  <c r="C307" i="3" s="1"/>
  <c r="C308" i="3" s="1"/>
  <c r="C310" i="3" s="1"/>
  <c r="C311" i="3" s="1"/>
  <c r="C312" i="3" s="1"/>
  <c r="C313" i="3" s="1"/>
  <c r="C314" i="3" s="1"/>
  <c r="C315" i="3" s="1"/>
  <c r="C316" i="3" s="1"/>
  <c r="C317" i="3" s="1"/>
  <c r="C318" i="3" s="1"/>
  <c r="C319" i="3" s="1"/>
  <c r="C320" i="3" s="1"/>
  <c r="C321" i="3" s="1"/>
  <c r="C322" i="3" s="1"/>
  <c r="C323" i="3" s="1"/>
  <c r="C324" i="3" s="1"/>
  <c r="C325" i="3" s="1"/>
  <c r="C326" i="3" s="1"/>
  <c r="C327" i="3" s="1"/>
  <c r="C328" i="3" s="1"/>
  <c r="C329" i="3" s="1"/>
  <c r="C330" i="3" s="1"/>
  <c r="C331" i="3" s="1"/>
  <c r="C332" i="3" s="1"/>
  <c r="C336" i="3" s="1"/>
  <c r="C337" i="3" s="1"/>
  <c r="C338" i="3" s="1"/>
  <c r="C339" i="3" s="1"/>
  <c r="C340" i="3" s="1"/>
  <c r="C341" i="3" s="1"/>
  <c r="C342" i="3" s="1"/>
  <c r="C343" i="3" s="1"/>
  <c r="C344" i="3" s="1"/>
  <c r="C345" i="3" s="1"/>
  <c r="C346" i="3" s="1"/>
  <c r="C347" i="3" s="1"/>
  <c r="C348" i="3" s="1"/>
  <c r="C349" i="3" s="1"/>
  <c r="C350" i="3" s="1"/>
  <c r="C351" i="3" s="1"/>
  <c r="C352" i="3" s="1"/>
  <c r="C353" i="3" s="1"/>
  <c r="C354" i="3" s="1"/>
  <c r="C355" i="3" s="1"/>
  <c r="C357" i="3" s="1"/>
  <c r="C358" i="3" s="1"/>
  <c r="C359" i="3" s="1"/>
  <c r="C360" i="3" s="1"/>
  <c r="C361" i="3" s="1"/>
  <c r="C362" i="3" s="1"/>
  <c r="C363" i="3" s="1"/>
  <c r="C364" i="3" s="1"/>
  <c r="C367" i="3" s="1"/>
  <c r="C368" i="3" s="1"/>
  <c r="C369" i="3" s="1"/>
  <c r="C370" i="3" s="1"/>
  <c r="C371" i="3" s="1"/>
  <c r="C372" i="3" s="1"/>
  <c r="C373" i="3" s="1"/>
  <c r="C374" i="3" s="1"/>
  <c r="C375" i="3" s="1"/>
  <c r="G286" i="3"/>
  <c r="G214" i="3"/>
  <c r="G205" i="3"/>
  <c r="C178" i="3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3" i="3" s="1"/>
  <c r="C204" i="3" s="1"/>
  <c r="C205" i="3" s="1"/>
  <c r="C206" i="3" s="1"/>
  <c r="C207" i="3" s="1"/>
  <c r="C208" i="3" s="1"/>
  <c r="C209" i="3" s="1"/>
  <c r="C210" i="3" s="1"/>
  <c r="C211" i="3" s="1"/>
  <c r="C212" i="3" s="1"/>
  <c r="C213" i="3" s="1"/>
  <c r="C214" i="3" s="1"/>
  <c r="C215" i="3" s="1"/>
  <c r="C216" i="3" s="1"/>
  <c r="C217" i="3" s="1"/>
  <c r="C218" i="3" s="1"/>
  <c r="C219" i="3" s="1"/>
  <c r="C220" i="3" s="1"/>
  <c r="C221" i="3" s="1"/>
  <c r="C222" i="3" s="1"/>
  <c r="C223" i="3" s="1"/>
  <c r="C224" i="3" s="1"/>
  <c r="C225" i="3" s="1"/>
  <c r="C226" i="3" s="1"/>
  <c r="C227" i="3" s="1"/>
  <c r="C228" i="3" s="1"/>
  <c r="C229" i="3" s="1"/>
  <c r="C230" i="3" s="1"/>
  <c r="C231" i="3" s="1"/>
  <c r="C232" i="3" s="1"/>
  <c r="C233" i="3" s="1"/>
  <c r="C235" i="3" s="1"/>
  <c r="C236" i="3" s="1"/>
  <c r="C237" i="3" s="1"/>
  <c r="C238" i="3" s="1"/>
  <c r="C239" i="3" s="1"/>
  <c r="C240" i="3" s="1"/>
  <c r="C241" i="3" s="1"/>
  <c r="C242" i="3" s="1"/>
  <c r="C243" i="3" s="1"/>
  <c r="C244" i="3" s="1"/>
  <c r="C245" i="3" s="1"/>
  <c r="C246" i="3" s="1"/>
  <c r="C247" i="3" s="1"/>
  <c r="C248" i="3" s="1"/>
  <c r="C249" i="3" s="1"/>
  <c r="C251" i="3" s="1"/>
  <c r="C252" i="3" s="1"/>
  <c r="C253" i="3" s="1"/>
  <c r="C254" i="3" s="1"/>
  <c r="C255" i="3" s="1"/>
  <c r="C259" i="3" s="1"/>
  <c r="C260" i="3" s="1"/>
  <c r="C261" i="3" s="1"/>
  <c r="C262" i="3" s="1"/>
  <c r="C263" i="3" s="1"/>
  <c r="C264" i="3" s="1"/>
  <c r="C265" i="3" s="1"/>
  <c r="C266" i="3" s="1"/>
  <c r="C267" i="3" s="1"/>
  <c r="C268" i="3" s="1"/>
  <c r="C269" i="3" s="1"/>
  <c r="C270" i="3" s="1"/>
  <c r="C271" i="3" s="1"/>
  <c r="C272" i="3" s="1"/>
  <c r="C273" i="3" s="1"/>
  <c r="C274" i="3" s="1"/>
  <c r="C275" i="3" s="1"/>
  <c r="C276" i="3" s="1"/>
  <c r="C277" i="3" s="1"/>
  <c r="C278" i="3" s="1"/>
  <c r="C279" i="3" s="1"/>
  <c r="C280" i="3" s="1"/>
  <c r="C281" i="3" s="1"/>
  <c r="C282" i="3" s="1"/>
  <c r="C283" i="3" s="1"/>
  <c r="C284" i="3" s="1"/>
  <c r="C285" i="3" s="1"/>
  <c r="C286" i="3" s="1"/>
  <c r="C287" i="3" s="1"/>
  <c r="C288" i="3" s="1"/>
  <c r="C289" i="3" s="1"/>
  <c r="C291" i="3" s="1"/>
  <c r="C293" i="3" s="1"/>
  <c r="C294" i="3" s="1"/>
  <c r="C136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7" i="3" s="1"/>
  <c r="A30" i="3" l="1"/>
  <c r="A31" i="3" l="1"/>
  <c r="A38" i="3"/>
  <c r="A32" i="3" l="1"/>
  <c r="A39" i="3"/>
  <c r="A33" i="3" l="1"/>
  <c r="A40" i="3"/>
  <c r="A34" i="3" l="1"/>
  <c r="A41" i="3"/>
  <c r="A35" i="3" l="1"/>
  <c r="A42" i="3"/>
  <c r="A36" i="3" l="1"/>
  <c r="A44" i="3" s="1"/>
  <c r="A45" i="3" s="1"/>
  <c r="A46" i="3" s="1"/>
  <c r="A47" i="3" s="1"/>
  <c r="A43" i="3"/>
  <c r="A48" i="3" l="1"/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5" i="3" l="1"/>
  <c r="A84" i="3"/>
  <c r="A86" i="3" s="1"/>
  <c r="A87" i="3" l="1"/>
  <c r="A88" i="3" s="1"/>
  <c r="A89" i="3" s="1"/>
  <c r="A90" i="3" s="1"/>
  <c r="A91" i="3" s="1"/>
  <c r="A92" i="3" l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l="1"/>
  <c r="A108" i="3" l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l="1"/>
  <c r="A364" i="3" s="1"/>
  <c r="A367" i="3" l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65" i="3"/>
  <c r="A366" i="3" s="1"/>
  <c r="A388" i="3" l="1"/>
  <c r="A389" i="3" l="1"/>
  <c r="A390" i="3" l="1"/>
  <c r="A391" i="3" s="1"/>
  <c r="A392" i="3" s="1"/>
  <c r="A393" i="3" l="1"/>
  <c r="A394" i="3" l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l="1"/>
  <c r="A414" i="3" s="1"/>
  <c r="A411" i="3" l="1"/>
  <c r="A412" i="3" s="1"/>
  <c r="A413" i="3" s="1"/>
  <c r="A415" i="3" s="1"/>
  <c r="A416" i="3" s="1"/>
  <c r="A417" i="3" s="1"/>
  <c r="A418" i="3" s="1"/>
  <c r="A419" i="3" s="1"/>
  <c r="A420" i="3" l="1"/>
  <c r="A421" i="3" l="1"/>
  <c r="A422" i="3" s="1"/>
  <c r="A423" i="3" s="1"/>
</calcChain>
</file>

<file path=xl/sharedStrings.xml><?xml version="1.0" encoding="utf-8"?>
<sst xmlns="http://schemas.openxmlformats.org/spreadsheetml/2006/main" count="2168" uniqueCount="732">
  <si>
    <t>№ з/п</t>
  </si>
  <si>
    <t>№ документа</t>
  </si>
  <si>
    <t>Назва документу</t>
  </si>
  <si>
    <t>Дата документу</t>
  </si>
  <si>
    <t>Зміст документу</t>
  </si>
  <si>
    <t>Договір</t>
  </si>
  <si>
    <t>Постачальник</t>
  </si>
  <si>
    <t>Сума договору</t>
  </si>
  <si>
    <t>Строк дії</t>
  </si>
  <si>
    <t>1983-1</t>
  </si>
  <si>
    <t>ТОВ "Видавнича група АС"</t>
  </si>
  <si>
    <t>31.12.22</t>
  </si>
  <si>
    <t>ТОВ "Аквасервіс"</t>
  </si>
  <si>
    <t>93</t>
  </si>
  <si>
    <t>ТОВ "Епіцентр К"</t>
  </si>
  <si>
    <t>96</t>
  </si>
  <si>
    <t>06.05.2022</t>
  </si>
  <si>
    <t>ПАТ НАСК «Оранта»</t>
  </si>
  <si>
    <t>06.05.23</t>
  </si>
  <si>
    <t>16.05.2022</t>
  </si>
  <si>
    <t>КЖЕП ММР "Зоря"</t>
  </si>
  <si>
    <t>19.05.2022</t>
  </si>
  <si>
    <t>31.05.22</t>
  </si>
  <si>
    <t>30.05.2022</t>
  </si>
  <si>
    <t>31.05.2022</t>
  </si>
  <si>
    <t>10.06.22</t>
  </si>
  <si>
    <t>07.06.2022</t>
  </si>
  <si>
    <t>ТОВ ВКФ "Фарм-Лайн"</t>
  </si>
  <si>
    <t>08.06.2022</t>
  </si>
  <si>
    <t>30.06.22</t>
  </si>
  <si>
    <t>ТОВ Аптека "Фарм-Лайн"</t>
  </si>
  <si>
    <t>09.06.2022</t>
  </si>
  <si>
    <t>10.06.2022</t>
  </si>
  <si>
    <t>ТОВ "ВІКІНГ ЛЮКС СБ"</t>
  </si>
  <si>
    <t>23.08.22</t>
  </si>
  <si>
    <t>14.06.2022</t>
  </si>
  <si>
    <t>ФОП Суліма В.Ю.</t>
  </si>
  <si>
    <t>МЕБ 22/015</t>
  </si>
  <si>
    <t>16.06.2022</t>
  </si>
  <si>
    <t>15.06.23</t>
  </si>
  <si>
    <t>ТОВ Виробничо-сервісний центр «Пік-Бізнес»</t>
  </si>
  <si>
    <t>31.12.23</t>
  </si>
  <si>
    <t>21.06.2022</t>
  </si>
  <si>
    <t>22.06.2022</t>
  </si>
  <si>
    <t>27.06.2022</t>
  </si>
  <si>
    <t>28.06.2022</t>
  </si>
  <si>
    <t>29.06.2022</t>
  </si>
  <si>
    <t>31.07.22</t>
  </si>
  <si>
    <t>30.06.2022</t>
  </si>
  <si>
    <t>ТОВ "ДОКА- НАФТА"</t>
  </si>
  <si>
    <t>ТОВ «Автоцентр на Будівельників»</t>
  </si>
  <si>
    <t>01.07.2022</t>
  </si>
  <si>
    <t>ТОВ "Проф- інструмент-К"</t>
  </si>
  <si>
    <t>ТОВ "Кронос-Авто"</t>
  </si>
  <si>
    <t>14.07.2022</t>
  </si>
  <si>
    <t>15.07.2022</t>
  </si>
  <si>
    <t>ТОВ "Автобіолюкс"</t>
  </si>
  <si>
    <t>18.07.2022</t>
  </si>
  <si>
    <t>19.07.2022</t>
  </si>
  <si>
    <t xml:space="preserve"> ТОВ «СХІД-ЗАХІД-ЕНЕРГО» </t>
  </si>
  <si>
    <t>ПКВО "Фармація"</t>
  </si>
  <si>
    <t>001/42а</t>
  </si>
  <si>
    <t>21.07.2022</t>
  </si>
  <si>
    <t>22.07.2022</t>
  </si>
  <si>
    <t>26.07.2022</t>
  </si>
  <si>
    <t>ФОП Суліма В. Ю.</t>
  </si>
  <si>
    <t>29.07.2022</t>
  </si>
  <si>
    <t>31.08.22</t>
  </si>
  <si>
    <t>ТОВ "Директ Офіс Сервіс"</t>
  </si>
  <si>
    <t>01.08.2022</t>
  </si>
  <si>
    <t>03.08.2022</t>
  </si>
  <si>
    <t>04.08.2022</t>
  </si>
  <si>
    <t>Д-059</t>
  </si>
  <si>
    <t>05.08.2022</t>
  </si>
  <si>
    <t>ТОВ "ПРЕС КОРПОРЕЙШН ЛІМІТЕД"</t>
  </si>
  <si>
    <t>08.08.2022</t>
  </si>
  <si>
    <t>09.08.2022</t>
  </si>
  <si>
    <t>11.08.2022</t>
  </si>
  <si>
    <t>12.08.2022</t>
  </si>
  <si>
    <t xml:space="preserve"> ТОВ «Алгоритм-Сервіс» </t>
  </si>
  <si>
    <t>КП «Миколаївська обласна друкарня»</t>
  </si>
  <si>
    <t>15.08.2022</t>
  </si>
  <si>
    <t>Техохрана відшкодування  КНП МДЛ 2</t>
  </si>
  <si>
    <t>19.08.2022</t>
  </si>
  <si>
    <t>24.08.2022</t>
  </si>
  <si>
    <t>30.08.2022</t>
  </si>
  <si>
    <t>30.09.22</t>
  </si>
  <si>
    <t>ФОП Петрухіна Інна Георгіївна</t>
  </si>
  <si>
    <t>ФОП Петрухіна І.Г.</t>
  </si>
  <si>
    <t>05.09.2022</t>
  </si>
  <si>
    <t>07.09.2022</t>
  </si>
  <si>
    <t>08.09.2022</t>
  </si>
  <si>
    <t>435/09-ІТ</t>
  </si>
  <si>
    <t>21.11.22</t>
  </si>
  <si>
    <t>ТОВ "Лівайн Торг"</t>
  </si>
  <si>
    <t>13.09.2022</t>
  </si>
  <si>
    <t>15.09.2022</t>
  </si>
  <si>
    <t>21.09.2022</t>
  </si>
  <si>
    <t>20.09.2022</t>
  </si>
  <si>
    <t>Шафа модульна двосекційна з ламінованої ДСП   39150000-8 : Меблі та приспособи різні (39151300-8 : Модульні меблі)</t>
  </si>
  <si>
    <t>УпМОЕ008744</t>
  </si>
  <si>
    <t>22.09.2022</t>
  </si>
  <si>
    <t>АТ "Миколаївобленерго"</t>
  </si>
  <si>
    <t>23.09.2022</t>
  </si>
  <si>
    <t>26.09.2022</t>
  </si>
  <si>
    <t>27.09.2022</t>
  </si>
  <si>
    <t>31.10.22</t>
  </si>
  <si>
    <t>28.09.2022</t>
  </si>
  <si>
    <t>Тумба приставна     39130000-2 : Офісні меблі</t>
  </si>
  <si>
    <t xml:space="preserve">ФОП Милєва Н.В.  </t>
  </si>
  <si>
    <t>29.09.2022</t>
  </si>
  <si>
    <t>06.10.2022</t>
  </si>
  <si>
    <t>07.10.2022</t>
  </si>
  <si>
    <t>08.10.2022</t>
  </si>
  <si>
    <t>11.10.2022</t>
  </si>
  <si>
    <t>534/10-1Т</t>
  </si>
  <si>
    <t>12.10.2022</t>
  </si>
  <si>
    <t>НАВЧАЛЬНО-МЕТОДИЧНИЙ ЦЕНТР ЦЗ ТА БЖД МИКОЛАЇВСЬКОЇ ОБЛАСТІ</t>
  </si>
  <si>
    <t>53-09-22/07</t>
  </si>
  <si>
    <t>13.10.2022</t>
  </si>
  <si>
    <t>ТОВ Миколаївський iнститyт професiйного розвитку i освiти</t>
  </si>
  <si>
    <t>14.10.2022</t>
  </si>
  <si>
    <t>ФОП Євтушенко Ольга Олександрівна</t>
  </si>
  <si>
    <t>Послуги з поточного ремонту приміщень із заміною вікон на металопластикові на об’єкті Комунального некомерційного підприємства  Миколаївської міської ради «Центр первинної медико-санітарної допомоги №2» за адресою: м. Миколаїв,  вул. Космонавтів, буд. 57/6 45420000-7 : Столярні та теслярні роботи (45421132-8 : Встановлення вікон)</t>
  </si>
  <si>
    <t>17.10.2022</t>
  </si>
  <si>
    <t>238/1</t>
  </si>
  <si>
    <t>ТОВ "Інтекс Інвест"</t>
  </si>
  <si>
    <t>01/10-1Т</t>
  </si>
  <si>
    <t>19.10.2022</t>
  </si>
  <si>
    <t>ФОП Коршунова Віта Миколаївна</t>
  </si>
  <si>
    <t>20.10.2022</t>
  </si>
  <si>
    <t>24.10.2022</t>
  </si>
  <si>
    <t>26.10.2022</t>
  </si>
  <si>
    <t>30.11.22</t>
  </si>
  <si>
    <t>28.10.2022</t>
  </si>
  <si>
    <t>30.10.2022</t>
  </si>
  <si>
    <t>31.10.2022</t>
  </si>
  <si>
    <t>03.11.2022</t>
  </si>
  <si>
    <t>07.11.2022</t>
  </si>
  <si>
    <t>09.11.2022</t>
  </si>
  <si>
    <t>08.11.2022</t>
  </si>
  <si>
    <t>ОКП "Миколаївоблтеплоенерго"</t>
  </si>
  <si>
    <t>62/11-1Т</t>
  </si>
  <si>
    <t>86 723,87</t>
  </si>
  <si>
    <t>21.11.2022</t>
  </si>
  <si>
    <t>22.11.2022</t>
  </si>
  <si>
    <t>115/11-1Т</t>
  </si>
  <si>
    <t>25.11.2022</t>
  </si>
  <si>
    <t>28.11.2022</t>
  </si>
  <si>
    <t>30.11.2022</t>
  </si>
  <si>
    <t>02.12.2022</t>
  </si>
  <si>
    <t>03.12.2022</t>
  </si>
  <si>
    <t>05.12.2022</t>
  </si>
  <si>
    <t>08.12.2022</t>
  </si>
  <si>
    <t>ТОВ "ВІКІНГ ЛЮКС"</t>
  </si>
  <si>
    <t>ТОВ "Медична дезинфекція"</t>
  </si>
  <si>
    <t>09.12.2022</t>
  </si>
  <si>
    <t>10.12.2022</t>
  </si>
  <si>
    <t>12.12.2022</t>
  </si>
  <si>
    <t>ТОВ "НИКОЛАЕВАВТО"</t>
  </si>
  <si>
    <t>13.12.2022</t>
  </si>
  <si>
    <t>14.12.2022</t>
  </si>
  <si>
    <t>16.12.2022</t>
  </si>
  <si>
    <t>22.12.2022</t>
  </si>
  <si>
    <t>27.12.2022</t>
  </si>
  <si>
    <t>28.12.2022</t>
  </si>
  <si>
    <t>29.12.2022</t>
  </si>
  <si>
    <t>ТОВ «Комел»</t>
  </si>
  <si>
    <t>Управління поліції охорони в Миколаївській області</t>
  </si>
  <si>
    <t>Приватне підприємство "МНМ"</t>
  </si>
  <si>
    <t>28.02.23</t>
  </si>
  <si>
    <t>09.12.2021</t>
  </si>
  <si>
    <t>19.11.2021</t>
  </si>
  <si>
    <t>13.12.2021</t>
  </si>
  <si>
    <t>Метрологічні послуги з повірки медичного обладнання, пристроїв та устаткування</t>
  </si>
  <si>
    <t>ДП "Миколаївстандартметрологія"</t>
  </si>
  <si>
    <t>10.12.2021</t>
  </si>
  <si>
    <t>ФОП Бегас Майя Іванівна</t>
  </si>
  <si>
    <t>Об'єднання співвласників багатоквартирного будинку "Космонавтів 144"</t>
  </si>
  <si>
    <t>14.12.2021</t>
  </si>
  <si>
    <t>ТО-2022/01</t>
  </si>
  <si>
    <t>20.12.2021</t>
  </si>
  <si>
    <t>325.30</t>
  </si>
  <si>
    <t>629 385,10</t>
  </si>
  <si>
    <t>5 712,50</t>
  </si>
  <si>
    <t>770 411,56</t>
  </si>
  <si>
    <t>22.12.2021</t>
  </si>
  <si>
    <t>6 129,60</t>
  </si>
  <si>
    <t>ТОВ "ЦЕНТР-ЛІФТ"</t>
  </si>
  <si>
    <t>ТОВ "ЮГ-СПЕЦСЕРВИС"</t>
  </si>
  <si>
    <t>2/447/22</t>
  </si>
  <si>
    <t>Приватне підприємство "СОВА"</t>
  </si>
  <si>
    <t>23.12.2021</t>
  </si>
  <si>
    <t>2/447-ТО-22</t>
  </si>
  <si>
    <t>21 БРТ-3318</t>
  </si>
  <si>
    <t>28.12.2021</t>
  </si>
  <si>
    <t>ТОВ "МАНГО-ГРУП"</t>
  </si>
  <si>
    <t>431 </t>
  </si>
  <si>
    <t>Код НК 024:2019:47173 - Припудрені, оглядові/ процедурні рукавички з латексу гевеї, нестерильні (Рукавички н/с оглядові, розмір: M); Код НК 024:2019:56286 – Рукавички оглядові/ процедурні нітрилові, необпудровані, нестерильні (Рукавички медичні нітрилові розмір M); Код НК 024:2019:48125 - Рулон марлевий, нестерильний (Бинт н/с 7*14); Код НК 024:2019:58232 - Рулон ватний, нестерильний (Вата 100 г зигзаг, не стерильна); Код НК 024:2019:47237 – Серветка для очищення шкіри (Серветки спиртові); Код НК 024:2019:47017 - Шприц загального призначення, разового застосування (Шприц розмір: 1,0; 2,0; 5,0; 10,0; 20,0); Код НК 024:2019:43324 - Система для переливання рідин загального призначення (Система ПР); код НК 024:2019-13472 –Скарифікатор (Скарифікатор сталевий стерильний №200) НК 024:2019: 15321 - Нестерильний з'єднувальний гель (Гель для УЗД об’єм 5л); НК 024:2019: 11425 - Гель для електродів (Гель для ЕКГ об’єм 5л); НК 024:2019:42461-Шпатель для язика, оглядовий (Шпатель отоларингологічний стерильний); НК 024:2019: 16754 - Папір для реєстрації електрокардіограм (Папір для ЕКГ 80*30)</t>
  </si>
  <si>
    <t>ФОП Старішко Олег Іванович</t>
  </si>
  <si>
    <t>053-ЕГТ-22/Е</t>
  </si>
  <si>
    <t>ТОВ «ЕНЕРДЖИГАЗТРЕЙД»</t>
  </si>
  <si>
    <t>434 </t>
  </si>
  <si>
    <t>29.12.2021</t>
  </si>
  <si>
    <t>Приватне підприємство "АНК-Сервіс"</t>
  </si>
  <si>
    <t>435 </t>
  </si>
  <si>
    <t>436 </t>
  </si>
  <si>
    <t>МКЛ/БЛ-3513</t>
  </si>
  <si>
    <t>30.12.2021</t>
  </si>
  <si>
    <t>Акціонерне товариство "Укртелеком"</t>
  </si>
  <si>
    <t>46 225.37 </t>
  </si>
  <si>
    <t>Л-983/14</t>
  </si>
  <si>
    <t>Комунальне підприємство "Миколаївкомунтранс"</t>
  </si>
  <si>
    <t>Акционерне товариство "Миколаївобленерго"</t>
  </si>
  <si>
    <t>44/1129</t>
  </si>
  <si>
    <t>Л-984/14</t>
  </si>
  <si>
    <t>06.01.2022</t>
  </si>
  <si>
    <t>ТОВ "В. А. ФАРМА"</t>
  </si>
  <si>
    <t>11.01.2022</t>
  </si>
  <si>
    <t>ФОП Остапюк Сергій Олегович</t>
  </si>
  <si>
    <t>04/21</t>
  </si>
  <si>
    <t>28.02.22</t>
  </si>
  <si>
    <t>05/21</t>
  </si>
  <si>
    <t>06/21</t>
  </si>
  <si>
    <t>Ножиці мет. 21 см                                        39240000-6 : Різальні інструменти</t>
  </si>
  <si>
    <t>07/21</t>
  </si>
  <si>
    <t>3 837.39 </t>
  </si>
  <si>
    <t>08/21</t>
  </si>
  <si>
    <t>09/21</t>
  </si>
  <si>
    <t>10/21</t>
  </si>
  <si>
    <t>11/21</t>
  </si>
  <si>
    <t>11.05.22</t>
  </si>
  <si>
    <t>13.01.2022</t>
  </si>
  <si>
    <t>14.01.2022</t>
  </si>
  <si>
    <t>ТОВ "ПОЛІКЛІНІКА БЕЗ ЧЕРГ"</t>
  </si>
  <si>
    <t>Послуги зі створення та передачі науково-технічної продукції ( виготовлення робочого проекту на водопостачання та водовідведення нежитлового приміщення ( аптека) по вул. Казарського,1/5-А м. Миколаїв</t>
  </si>
  <si>
    <t>Мале науково-виробниче підприємство "ПІКАС"</t>
  </si>
  <si>
    <t>Послуги зі створення та передачі науково-технічної продукції ( виготовлення робочого проекту на нестандартне приєднання до електричних мереж електроустановок нежитлового приміщення ( аптека)по вул. Казарського ,1/5-А м. Миколаїв)</t>
  </si>
  <si>
    <t>Поточний ремонт медобладнання (мікроскоп XS5520 №10470617)</t>
  </si>
  <si>
    <t>18.01.2022</t>
  </si>
  <si>
    <t>ПП "Оптомедсервіс-Плюс"</t>
  </si>
  <si>
    <t>Послуги із забезпечення перетікань реактивної електричної енергії</t>
  </si>
  <si>
    <t>Послуги мобільного телефонного зв’язку</t>
  </si>
  <si>
    <t>ПрАТ "Київстар"</t>
  </si>
  <si>
    <t>8/БО_2022</t>
  </si>
  <si>
    <t>ЮЗ.562.22 </t>
  </si>
  <si>
    <t>Послуги з централізованого водопостачання та централізованого водовідведення за адресою:м. Миколаїв, вул. Космонавтів,126</t>
  </si>
  <si>
    <t>МКП "Миколаївводоканал"</t>
  </si>
  <si>
    <t>24.01.2022</t>
  </si>
  <si>
    <t>Послуги з утримання будинку і прибудинкової території за адресою: м. Миколаїв, вул. Казарського 1/5Б, Сімейна амбулаторія №8</t>
  </si>
  <si>
    <t>26.01.2022</t>
  </si>
  <si>
    <t>ТОВ "Перша Миколаївська управляюча компанія"</t>
  </si>
  <si>
    <t>01/22/1 </t>
  </si>
  <si>
    <t>ЮВ.340.22</t>
  </si>
  <si>
    <t>Послуги з централізованого водопостачання та централізованого водовідведення за адресами: м. Миколаїв, вул. Казарського,1.5-Б; вул. Космонавтів,144; вул. 11Поздовжня,45; вул.3-Лінія,17</t>
  </si>
  <si>
    <t>27.01.2022</t>
  </si>
  <si>
    <t>Відшкодування вартості лікарських препаратів, отриманих пільговою категорією громадян через аптечний пункт по виписаним безкоштовним рецептам</t>
  </si>
  <si>
    <t>ПП "Медицина для ВАС"</t>
  </si>
  <si>
    <t>Картридж, драм-картридж</t>
  </si>
  <si>
    <t>25.01.2022</t>
  </si>
  <si>
    <t>ТОВ "Алгоритм Сервіс"</t>
  </si>
  <si>
    <t>Поточний ремонт системного блоку</t>
  </si>
  <si>
    <t>Відшкодування лікарських засобів,отриманих пільговою категорією громадян через аптечний пункт по виписаним рецептам( наркотичних засобів, психотропних речовин та прекурсорів)</t>
  </si>
  <si>
    <t>Послуги з незалежної оцінки вбудованих нежитлових приміщень жіночої консультації№2, а саме:№3,5,6,7,8,9,10,11,12,13,14,15,16, частина коридору (17,25*1,43), частина холу№30, вхід, загальною площею 185,0 кв.м., розташованих на першому поверсі п'ятиповерхового житлового будинку за адресою: Миколаївська область, м.Миколаїв,вул. Космонавтів, буд.№57/6, які використовуються в якості сімейної амбулаторії Комунального некомерційного підприємства Миколаївської міської ради "Центр первинної медико-санітарної допомоги№2"</t>
  </si>
  <si>
    <t>15.01.22</t>
  </si>
  <si>
    <t>31.01.2022</t>
  </si>
  <si>
    <t>Товариство з обмеженою відповідальністю "Благоцен"</t>
  </si>
  <si>
    <t>Касова стрічка термо</t>
  </si>
  <si>
    <t>ФОП Бердник Катерина Петрівна</t>
  </si>
  <si>
    <t>Поточний ремонт автомобіля ВАЗ-2107</t>
  </si>
  <si>
    <t>02.02.2022</t>
  </si>
  <si>
    <t>5227.МП</t>
  </si>
  <si>
    <t>ТОВ "ЮКК "Верітас"</t>
  </si>
  <si>
    <t>Правові, інформаційно-консультативні послуги, необхідні для повідомлення МОЗ України про зміну даних, які були зазначені в документах, що додавалися до заяви про видачу ліцензії на медичну практику</t>
  </si>
  <si>
    <t>Журнал реєстрації</t>
  </si>
  <si>
    <t>КП "Миколаївська обласна друкарня"</t>
  </si>
  <si>
    <t>03.02.2022</t>
  </si>
  <si>
    <t>Заправка картриджів, заміна фотобарабану картриджів, заміна магнітного валу принтеру, заміна валу первинного заряду принтеру,заміна дозуючого леза, технічне обслуговування оргтехніки</t>
  </si>
  <si>
    <t>431736629 </t>
  </si>
  <si>
    <t>04.02.2022</t>
  </si>
  <si>
    <t>Е-видання Система Expertus Медзаклад VIP (спецвипуск до видання Expertus)</t>
  </si>
  <si>
    <t>ТОВ "МЦФЕР - Україна"</t>
  </si>
  <si>
    <t>Система Expertus Держзакупівлі VIP (спецвипуск до видання Expertus)</t>
  </si>
  <si>
    <t>Журнал Кадровик-01</t>
  </si>
  <si>
    <t>50=0066</t>
  </si>
  <si>
    <t>Метрологічні послуги (Повірка водолічильників)</t>
  </si>
  <si>
    <t>ДП "Миколаївський науково- виробничий центр стандартизації, метрології та сертифікації</t>
  </si>
  <si>
    <t>Послуги з добровільного страхування здоров’я та життя працівників медичної установи від гострої респіраторної хвороби COVID-19, спричиненої коронавірусом SARS-CoV-2 (коронавірус)</t>
  </si>
  <si>
    <t>04.02.23</t>
  </si>
  <si>
    <t>ПрАТ "СТРАХОВА КОМПАНІЯ "САЛАМАНДРА"</t>
  </si>
  <si>
    <t>Колодка, вимикач, вилка</t>
  </si>
  <si>
    <t>ФОП Іскандарян Л.Є.</t>
  </si>
  <si>
    <t>Автоматичний вимикач</t>
  </si>
  <si>
    <t>Лампа світлодіодна</t>
  </si>
  <si>
    <t>Затирка для плитки</t>
  </si>
  <si>
    <t>Замки навісні</t>
  </si>
  <si>
    <t>Покриття для підлоги ПХВ, плінтус, завершення для плінтусу, з'єднання для плінтусу, кут внутрійшній, кут зовнішній, алюмінієвий профіль для підлоги</t>
  </si>
  <si>
    <t>Спирт етиловий 70% 100 мл, спирт етиловий 96%100 мл.</t>
  </si>
  <si>
    <t>Послуги по забезпеченню програмного супроводу встановлених на апаратне обладнання Замовника наступних програм:"Головна книга. Мережева версія", "Розрахунок зарплати. Мережева версія", "Основні засоби та матцінності. Мережева версія"</t>
  </si>
  <si>
    <t>ФОП Половенко Г.В.</t>
  </si>
  <si>
    <t>09.02.2022</t>
  </si>
  <si>
    <t>Набір для відбору матеріалу: тампон дакроновий , пробірка з транспортним середовищем</t>
  </si>
  <si>
    <t>14.02.2022</t>
  </si>
  <si>
    <t>Науково-виробнича фірма "Сіместа ВААЛ" у формі ТОВ</t>
  </si>
  <si>
    <t>Кабель внутрішній</t>
  </si>
  <si>
    <t>15.02.2022</t>
  </si>
  <si>
    <t>ФОП Клещенко В.Є.</t>
  </si>
  <si>
    <t>Відеокамера</t>
  </si>
  <si>
    <t>Відеореєстратор</t>
  </si>
  <si>
    <t>ФОП Неліпа Майя Володимирівна</t>
  </si>
  <si>
    <t>Лабораторні реактиви</t>
  </si>
  <si>
    <t>Журнал Держзакупівлі 12 міс. з 01.03.2022 р.</t>
  </si>
  <si>
    <t>16.02.2022</t>
  </si>
  <si>
    <t>Жорсткий диск</t>
  </si>
  <si>
    <t>Комутатор, монтажний комплект для камер (кронштейн, роз'єм, перехідник, затискач, стяжка)</t>
  </si>
  <si>
    <t>Послуги зі встановлення систем відеоспостереження на об'єкті Комунального некомерційного підприємства Миколаївської міської ради "Центр первинної медико-санітарної допомоги №2" за адресою: м.Миколаїв, вул. Космонавтів,126</t>
  </si>
  <si>
    <t>ТОВ "Вікінг Люкс СБ"</t>
  </si>
  <si>
    <t>Продукція для чищення (Засіб чистящий для унітазу 1 л.,засіб для миття посуду 5л., гель для чищення унітазів 1л.)</t>
  </si>
  <si>
    <t>18.02.2022</t>
  </si>
  <si>
    <t>ТОВ "Мега Сервіс Юг"</t>
  </si>
  <si>
    <t>1453 </t>
  </si>
  <si>
    <t>21.02.2022</t>
  </si>
  <si>
    <t>Індикатори контролю парової стерилізації "Алвін" БиоМедИС - П 120/45; 126/30; 132/20 (2000 шт.) + журнал обліку (тести для сухожара), індикатори контролю повітряної стерилізації "Алвін" БиоМедИС-В 180/60 (2000 шт.) + журнал обліку (тести для сухожара)</t>
  </si>
  <si>
    <t>31.03.22</t>
  </si>
  <si>
    <t>ТОВ Виробничо-комерційна фірма "Фарм-Лайн"</t>
  </si>
  <si>
    <t>Рушник паперовий 2-ох шаровий,рушник 17г/м 2 шт. білий</t>
  </si>
  <si>
    <t>STATUS, Умивальник 50 см, з переливом, з отвором; П’єдестал SOLO (IDOL); ЧВ-Компакт, Sangra 3/6 л, бок.підвід/гориз.випуск, ПП сид.</t>
  </si>
  <si>
    <t>23.02.2022</t>
  </si>
  <si>
    <t>Циліндр, ABUS, Плоский ключ, ключ-ключ, 30/30, посилений захист, нікель, матовий; Циліндр, ABUS, Плоский ключ, ключ-ключ, 35/35, посилений захист, нікель, матовий; Циліндр, ABUS, Плоский ключ, ключ-ключ, 40/40, посилений захист (антивибивання), нікель, матовий; Замок накладний, Apiko 3Н-3ʺ, (3 ригілі), чорний; Комплект А-2002 PZ МАСС: ручка на планці під PZ+ механізм 62,5 мм + циліндр 30/30</t>
  </si>
  <si>
    <t>Фармацевтична продукція</t>
  </si>
  <si>
    <t>ТОВ "ВЕНТА.ЛТД"</t>
  </si>
  <si>
    <t>24.02.2022</t>
  </si>
  <si>
    <t>Стомічний калоприймач «Casex»,однокомпонентний, відкритий, непрозорий, «ВОЛЕС»; Сечоприймач, 2000 мл, «APEXMED»; Сечоприймач,750 мл, «APEXMED»; Зовнішній чоловічий катетер типу Ultraflex, «ROCHESTER».</t>
  </si>
  <si>
    <t>11.03.2022</t>
  </si>
  <si>
    <t>10.03.2022</t>
  </si>
  <si>
    <t>Замок накладний</t>
  </si>
  <si>
    <t>Поточний ремонт системного блоку з заміною SSD 240GB</t>
  </si>
  <si>
    <t>ПП "Медінформсервіс"</t>
  </si>
  <si>
    <t>Послуги по супроводу програмного забезпечення-комп'ютерної програми та бази даних"Облік медичних кадрів України"</t>
  </si>
  <si>
    <t>Послуги по воду програмного забезпесупрочення -комп'ютерної програми та бази даних "Медична статистика"</t>
  </si>
  <si>
    <t>ПП "Техноінфомед-2"</t>
  </si>
  <si>
    <t>1453/1</t>
  </si>
  <si>
    <t>15.03.2022</t>
  </si>
  <si>
    <t>15/03/22-2</t>
  </si>
  <si>
    <t>Послуги фізичної охорони об'єктів</t>
  </si>
  <si>
    <t>18.03.2022</t>
  </si>
  <si>
    <t>Підгузки для дорослих, розмір S; Підгузки для дорослих, розмір М; Підгузки для дорослих, розмір L; Підгузки для дорослих, розмір XL; Підгузки для дітей, 8-18 кг; Підгузки для дітей, 9-20 кг; Підгузки для дітей, 12-25кг; Підгузки для дітей, 16 + кг</t>
  </si>
  <si>
    <t>ФОП Шеламков М.П.</t>
  </si>
  <si>
    <t>23.03.2022</t>
  </si>
  <si>
    <t>Сифон для умивальника, змішувач, сантехнічна техніка</t>
  </si>
  <si>
    <t>Замок врізний</t>
  </si>
  <si>
    <t>Кріпильні деталі</t>
  </si>
  <si>
    <t>Труба металопластикова</t>
  </si>
  <si>
    <t>25.03.2022</t>
  </si>
  <si>
    <t>28.03.2022</t>
  </si>
  <si>
    <t>Герметик силіконовий санітарний</t>
  </si>
  <si>
    <t>Кульковий кран</t>
  </si>
  <si>
    <t>Клей Момент</t>
  </si>
  <si>
    <t>Стрічка фум, склострічка самоклеюча</t>
  </si>
  <si>
    <t>Штукатурка гіпсова</t>
  </si>
  <si>
    <t>Змазка універсальна</t>
  </si>
  <si>
    <t>Каналізаційні труби та трубна арматура, з'єднувачі труб</t>
  </si>
  <si>
    <t>05.04.2022</t>
  </si>
  <si>
    <t>04/04</t>
  </si>
  <si>
    <t>Бензин марки А-95</t>
  </si>
  <si>
    <t>ТОВ "ДОКА НАФТА"</t>
  </si>
  <si>
    <t>Саморіз для гіпсокартону по дереву; розпірний дюбель</t>
  </si>
  <si>
    <t>OSB-3 плита</t>
  </si>
  <si>
    <t>Механізм спуску з стоп-кнопкою</t>
  </si>
  <si>
    <t>06/04/22-3</t>
  </si>
  <si>
    <t>Охоронні послуги (Послуги фізичної охорони об'єктів)</t>
  </si>
  <si>
    <t>06.04.2022</t>
  </si>
  <si>
    <t>12.04.2022</t>
  </si>
  <si>
    <t>Комп’ютерне обладнання: екрани комп'ютерних моніторів, флеш-накопичувачі, аксесуари та приладдя для комп'ютерів.</t>
  </si>
  <si>
    <t>ТОВ "Комел"</t>
  </si>
  <si>
    <t>Фотокопіювальне обладнання для офсетного друку</t>
  </si>
  <si>
    <t>Термопаста</t>
  </si>
  <si>
    <t>Персональні комп'ютери</t>
  </si>
  <si>
    <t>Мережевий фільтр живлення</t>
  </si>
  <si>
    <t>Акустична система, мікрофон</t>
  </si>
  <si>
    <t>Ручні інструменти різні</t>
  </si>
  <si>
    <t>ТОВ "Кронос -авто"</t>
  </si>
  <si>
    <t>Глушник</t>
  </si>
  <si>
    <t>Склострічка самоклеюча</t>
  </si>
  <si>
    <t>13.04.2022</t>
  </si>
  <si>
    <t>Заправка картриджів, регенерація картриджу Canon MF 211/212/22 (737)</t>
  </si>
  <si>
    <t>ТОВ "Алгоритм-Сервіс"</t>
  </si>
  <si>
    <t>Акумулятор електричний 12V-7A/ч</t>
  </si>
  <si>
    <t>14.04.2022</t>
  </si>
  <si>
    <t>ФОП Пилипенко А.В.</t>
  </si>
  <si>
    <t>Суміш цементно-пісчана 25кг</t>
  </si>
  <si>
    <t>Шпаклівка гіпсова для швів</t>
  </si>
  <si>
    <t>ФОП Іскандарян Л,Е,</t>
  </si>
  <si>
    <t>Ізолента</t>
  </si>
  <si>
    <t>Світильник</t>
  </si>
  <si>
    <t>Щиток пластиковий 1/2 полюса з кришкою</t>
  </si>
  <si>
    <t>Кабель</t>
  </si>
  <si>
    <t xml:space="preserve">Послуги централізованої охорони майна на об'єкті з реагуванням наряду поліції охорони  </t>
  </si>
  <si>
    <t xml:space="preserve">Послуги спостереження за ручними системами тривожної сигналізації, що встановлені на об'єктах, з реагуванням наряду поліції охорони     </t>
  </si>
  <si>
    <t xml:space="preserve">Охоронні послуги (Послуги фізичної охорони об’єктів)    </t>
  </si>
  <si>
    <t xml:space="preserve">Охоронні послуги (Послуги з технічної охорони об'єктів)    </t>
  </si>
  <si>
    <t xml:space="preserve">Дезінфекційні засоби   </t>
  </si>
  <si>
    <t xml:space="preserve">Експлуатаційні витрати по утриманню будинку та прибудинкової території: вул. Космонавтів 144, сімейна амбулаторія №7, м. Миколаїв   </t>
  </si>
  <si>
    <t xml:space="preserve">Послуги з постійного технічного супроводу комп'ютерної програми “Єдина інформаційна система управління місцевим бюджетом”    </t>
  </si>
  <si>
    <t>ТОВ “ДП “Центр інформаційних та аналітичних технологій”</t>
  </si>
  <si>
    <t xml:space="preserve">Послуги з технічного обслуговування ліфтів                                </t>
  </si>
  <si>
    <t xml:space="preserve">Послуги у сфері поводження з відходами    </t>
  </si>
  <si>
    <t xml:space="preserve">Теплова енергія   </t>
  </si>
  <si>
    <t xml:space="preserve">Послуга з постачання теплової енергії   </t>
  </si>
  <si>
    <t xml:space="preserve">Послуги з дератизації та дезинсекції приміщень </t>
  </si>
  <si>
    <t xml:space="preserve">Послуги з цілодобового спостереження за спрацюванням засобів пожежної сигналізації                               </t>
  </si>
  <si>
    <t xml:space="preserve">Послуги з технічного обслуговування засобів пожежної сигналізації  </t>
  </si>
  <si>
    <t xml:space="preserve">Бензин марки А-95 у талонах/смарт-та скретч-картках номіналом 10л, 20л                                 </t>
  </si>
  <si>
    <t xml:space="preserve">Електрична енергія                                   </t>
  </si>
  <si>
    <t xml:space="preserve">Кефір дитячий стерилізований, жирність 3,2%, 0,2 л   </t>
  </si>
  <si>
    <t xml:space="preserve"> 
Молоко дитяче стерилізоване, жирність 3,2%, 0,2 л            </t>
  </si>
  <si>
    <t xml:space="preserve">Сир кисломолочний дитячий, жирність 15 %  </t>
  </si>
  <si>
    <t xml:space="preserve">Послуги телефонного зв'язку    </t>
  </si>
  <si>
    <t xml:space="preserve">Послуги з вивезення твердих побутових відходів за адресою: вул. Космонавтів, 126; вул. Космонавтів, 144, м. Миколаїв   </t>
  </si>
  <si>
    <t xml:space="preserve">Послуги з прання білизни   </t>
  </si>
  <si>
    <t xml:space="preserve">Послуги з розподілу електричної енергії   </t>
  </si>
  <si>
    <t xml:space="preserve">Послуги з вивезення твердих побутових відходів за адресою: вул. Космонавтів 57, вул. 11 Поздовжня 45, вул. 3 Лінія 17, вул. Казарського 1/5 м. Миколаїв   </t>
  </si>
  <si>
    <t xml:space="preserve">Фармацевтична продукція: вакцини (Туберкулін)  </t>
  </si>
  <si>
    <t xml:space="preserve">Плівка для ламінації  </t>
  </si>
  <si>
    <t xml:space="preserve">Лінійка пл. 30 см офісна                                </t>
  </si>
  <si>
    <t xml:space="preserve">Офісне устаткування та приладдя різне  </t>
  </si>
  <si>
    <t xml:space="preserve">Клей ПВА 200 мл; Олівець клеючий 21 гр              </t>
  </si>
  <si>
    <t xml:space="preserve">Папка для паперів А4 0,35 на зав.; Папка з файлами А4/10; Папка з файлами А4/20; Швидкозшивач; Файл А4 40 мк (100 шт)                                 </t>
  </si>
  <si>
    <t xml:space="preserve">Блокнот А4 96 арк.; Зошит                            </t>
  </si>
  <si>
    <t xml:space="preserve">Блок паперу липкий 30 арк х 5 кольор.; Блок паперу липкий 76х76х300 арк/5кольор.     </t>
  </si>
  <si>
    <t xml:space="preserve">Послуги з нестандартного приєднання до електричних мереж системи розподілу об'єкта Замовника за адресою: м. Миколаїв, вул. Казарського,1/5-А         </t>
  </si>
  <si>
    <t>ТОВ "МІСТО ДЛЯ ЛЮДЕЙ МИКОЛАЇВ"</t>
  </si>
  <si>
    <t xml:space="preserve">Послуги з управління житловими та нежитловими приміщеннями у багатоквартирному будинку за адресою: вул. 3 Лінія 17, сімейна амбулаторія №3, м. Миколаїв           </t>
  </si>
  <si>
    <t xml:space="preserve">Послуги з надання невиключної ліцензії на використання функціональних можливостей Комп’ютерної програми «Медична інформаційна система" </t>
  </si>
  <si>
    <t>ТОВ ТОВ "ТЕЛОС КОМПАНІ"</t>
  </si>
  <si>
    <t xml:space="preserve">Суміш суха молочна Малютка-1, 350 г, з народження до 6 міс; Суміш суха молочна Малютка-2, 350 г, від 6 до 12 міс.)    </t>
  </si>
  <si>
    <t>01.12.2022</t>
  </si>
  <si>
    <t>Послуги з вивезення твердих побутових відходів за адресою: м. Миколаїв, вул. Космонавтів,126; вул. Космонавтів,144</t>
  </si>
  <si>
    <t>КП "Миколаївкомунтранс"</t>
  </si>
  <si>
    <t>Послуги з вивезення твердих побутових відходів за адресою: м. Миколаїв, вул. Космонавтів,57; вул. 11 Поздовжня,45;вул. 3-Лінія,17; вул. Казарського,1/5-"Б"</t>
  </si>
  <si>
    <t>15.12.2022</t>
  </si>
  <si>
    <t>Калоприймач "CASEX" ( однокомпонентний, відкритий,непрозорий); Сечоприймач 2 л.</t>
  </si>
  <si>
    <t>Прокладки урологічні TENA LADY Extra №15</t>
  </si>
  <si>
    <t>Журнал реєстрації заяв інвалідів, дітей-інвалідів про взяття їх на облік для отримання і заміни технічних та інших засобів; журнал реєстрації взяття крові та результатів досліджень з виявлення серологічних маркерів ВІЛ з використанням швидких тестів; книга наказів</t>
  </si>
  <si>
    <t>КОМУНАЛЬНЕ ПІДПРИЄМСТВО "Миколаївська обласна друкарня"</t>
  </si>
  <si>
    <t>256/12-1Т</t>
  </si>
  <si>
    <t>20.12.2022</t>
  </si>
  <si>
    <t>Дизельне паливо; Бензин А-95</t>
  </si>
  <si>
    <t>ТОВ "ІНТЕКС ІНВЕСТ"</t>
  </si>
  <si>
    <t>21.12.2022</t>
  </si>
  <si>
    <t>Дзеркало в рамі 40х50 (ез- 00701) пластикове біле -282-А-1001; дзеркало в рамі (ез -00492 )(40х50х2) пластикове біле/ зо. кв. 1913-65</t>
  </si>
  <si>
    <t>ТОВ "ЕпіцентрК"</t>
  </si>
  <si>
    <t>Емаль алкідна 2,8 кг ПФ -116 ZEBRA серія Акварель 812 білий глянцевий; Емаль аерозольна чорна матова 400мл Maxi Color ; емаль аерозольна універсальна декоративна сигнально -білий RAL 9003 Vaxi Color 400 мл декоративна сигнально -білий RAL 9003 Vaxi Color 400 мл</t>
  </si>
  <si>
    <t>Драбина алюмінієва 5 сходинок</t>
  </si>
  <si>
    <t>Каркас для сушіння білизни PEGASUS 150</t>
  </si>
  <si>
    <t>Плитка Сатин Біла 30*60 H30251 ( 46,08)</t>
  </si>
  <si>
    <t>Батарейка, DURACELL Plus LR 06 eg//1*6 штук; ЧВ- Бра Impression/AP 200LED 27 Bт Victoria Lighting</t>
  </si>
  <si>
    <t>Стіл журнальний "Мальва",1000х600х520, дуб сонома/венге ; ЧВ-Крісло "Аліса" венге, флай 2207</t>
  </si>
  <si>
    <t>Відшкодування вартості лікарських препаратів, отриманих пільговою категорією громадян через аптечний пункт по виписаним безкоштовним рецептам.</t>
  </si>
  <si>
    <t>Приватне підприємство "Медицина для Вас"</t>
  </si>
  <si>
    <t xml:space="preserve">Поточний ремонт гаражного приміщення на об’єкті Комунального некомерційного підприємства Миколаївської міської ради «Центр первинної медико-санітарної допомоги №2» за адресою: м. Миколаїв,  вул. Космонавтів, буд. 126                 </t>
  </si>
  <si>
    <t>Калоприймач "CASEX" ( однокомпонентний, відкритий, непрозорий); Сечоприймач 2л.</t>
  </si>
  <si>
    <t>Прокладки урологічні SENI Lady Extra №15</t>
  </si>
  <si>
    <t>Тест для визначення тропоніну І,TRO-W23;тест для виявлення антитіл до ВІЛ 1/2 (HIV 1/2) HIV-W-23;тест для виявлення гепатиту В (HBsAg) ,W003-С; тест для виявлення гепатиту С (HCV), W-C</t>
  </si>
  <si>
    <t>24.12.2022</t>
  </si>
  <si>
    <t>Розетка комп'ютерна 2хRJ 45 кат. 5Е на лип.</t>
  </si>
  <si>
    <t>Цемент ПЦ IVA-Ш 500 25 кг; плитка Textile Ivory W M20*60 NR Mat 2 сорт; плитка Copper ,skbq 23*50/244 061; ПВХ, профіль плитки 9ммх2,5м, звн. білий; ПВХ, профіль плитки 9ммх2,5м білий ;SALAG ПВХ кут зовнішній 9 мм 01 білий;SALAG ПВХ кут внутрішній 9 мм 01 білий</t>
  </si>
  <si>
    <t>Журнал запису висновків лікарсько-консультаційної комісії; особистий рахунок</t>
  </si>
  <si>
    <t>Дослідження технічного стану транспортного засобу:Легковий- універсал-В (Марка ВАЗ, модель 2121); Легковий -Комбі-В (Марка ВАЗ, модель 21122)</t>
  </si>
  <si>
    <t>Миколаївський науково-дослідний експертно-криміналістичний центр МВС України</t>
  </si>
  <si>
    <t xml:space="preserve">Розетка  </t>
  </si>
  <si>
    <t xml:space="preserve">Газета "Медична бухгалтерiя"                </t>
  </si>
  <si>
    <t xml:space="preserve">Послуги з монтажу системи водопостачання, водовідведення та каналізації з матеріалами на об’єкті Комунального некомерційного підприємства Миколаївської міської ради «Центр первинної медико-санітарної допомоги № 2» за адресою: м. Миколаїв, вул. Казарського, буд. 1/5А, приміщення аптеки            </t>
  </si>
  <si>
    <t xml:space="preserve">Пензель, валик для фарбування              </t>
  </si>
  <si>
    <t xml:space="preserve">Клей-герметик Flextec Moment               </t>
  </si>
  <si>
    <t xml:space="preserve">Лак яхтовий матовий 2,3 кг                       </t>
  </si>
  <si>
    <t xml:space="preserve">Вода демінералізована    </t>
  </si>
  <si>
    <t xml:space="preserve">Послуги обов’язкового страхування цивільно-правової відповідальності власників наземних транспортних засобів    </t>
  </si>
  <si>
    <t xml:space="preserve">Послуги з управління багатоквартирним будинком    </t>
  </si>
  <si>
    <t xml:space="preserve">Каналізаційні труби та трубна арматура, з'єднувачі труб             </t>
  </si>
  <si>
    <t xml:space="preserve">Хомут металевий стяжний; Шпилька комб. з шестигранною голівкою та дюбелем розпірним  </t>
  </si>
  <si>
    <t xml:space="preserve">Мікроскоп біологічний ХS-3320 LED  </t>
  </si>
  <si>
    <t xml:space="preserve">Бензин марки А-92                                  </t>
  </si>
  <si>
    <t xml:space="preserve">Олія імерсійна                                          </t>
  </si>
  <si>
    <t xml:space="preserve">Послуги з поточного ремонту водопровідної мережі на об’єкті Комунального некомерційного підприємства Миколаївської міської ради «Центр первинної медико-санітарної допомоги № 2» за адресою: м. Миколаїв, вул. Космонавтів, буд. 144  </t>
  </si>
  <si>
    <t xml:space="preserve">Спирт етиловий 70%    </t>
  </si>
  <si>
    <t xml:space="preserve">Арматура наповнювальна для змивних бачків; механізм спуску зі стоп-кнопкою           </t>
  </si>
  <si>
    <t xml:space="preserve">Послуги з встановлення бездротової охоронної сигналізації з підключенням на пульт централізованої охорони об'єкта Комунального некомерційного підприємства Миколаївської міської ради «Центр первинної медико-санітарної допомоги № 2» за адресою: м. Миколаїв, вул. Космонавтів, буд. 144      </t>
  </si>
  <si>
    <t>ФОП Гордієнко О.С.</t>
  </si>
  <si>
    <t xml:space="preserve">Дриль ударний Bosch GSB 24-2 RE               </t>
  </si>
  <si>
    <t xml:space="preserve"> 
Терка 90 х 470 для газобетону                 </t>
  </si>
  <si>
    <t xml:space="preserve">Постачання примірника та пакетів оновлень комп’ютерної програми « М.Е.Doc» з правом використання на рік (Модуль «Звітність», модуль «Облік ПДВ») мережева версія                </t>
  </si>
  <si>
    <t xml:space="preserve">Послуги з обробки даних та формування кваліфікованого сертифікату відкритого ключа на 2 роки, постачання КП «Програмний комплекс «Варта»                                         </t>
  </si>
  <si>
    <t xml:space="preserve">Кабель ВВГ 3х4     </t>
  </si>
  <si>
    <t>ФОП Іскандарян Л.Е.</t>
  </si>
  <si>
    <t xml:space="preserve">Коробка монтажна, кабельний канал        </t>
  </si>
  <si>
    <t xml:space="preserve">Гіпсокартон вологостійкий 2500*1200*12.5   </t>
  </si>
  <si>
    <t xml:space="preserve">Профіль для гіпсокартону UD 27; Профіль для гіпсокартону СD 60/27  </t>
  </si>
  <si>
    <t xml:space="preserve">Плитка керамограніт 40*40; Плитка керамічна 310*610                                                      </t>
  </si>
  <si>
    <t xml:space="preserve">Клейова цементна суміш; Суміш цементно-піщана; Фуга           </t>
  </si>
  <si>
    <t>ФОП Мінова Л. В.</t>
  </si>
  <si>
    <t xml:space="preserve">Антифриз червоний концентрат 5л          </t>
  </si>
  <si>
    <t>ФОП Продіус В.З.</t>
  </si>
  <si>
    <r>
      <t xml:space="preserve">Послуги з технічного обслуговування та поточного ремонту авто ЗАЗ Sens ВЕ1120ВІ           </t>
    </r>
    <r>
      <rPr>
        <sz val="11"/>
        <rFont val="Times New Roman"/>
        <family val="1"/>
        <charset val="204"/>
      </rPr>
      <t xml:space="preserve"> </t>
    </r>
  </si>
  <si>
    <t xml:space="preserve">Пробірка для забору капілярної крові з кришкою-клапаном; Воронка для забору капілярної крові </t>
  </si>
  <si>
    <t xml:space="preserve">Аплікатор стерильний у пробірці з транспортним середовищем  </t>
  </si>
  <si>
    <t xml:space="preserve">Послуги з встановлення й налаштування віртуальної приватної мережі з використанням застосунку Hamachi  на 2 комп'ютера  </t>
  </si>
  <si>
    <t xml:space="preserve">Бензин марки А-95                                  </t>
  </si>
  <si>
    <t xml:space="preserve">Набір свердел для свердління металу 1-10 мм 18 шт.         </t>
  </si>
  <si>
    <t xml:space="preserve">Круг відрізний по металу 125 х 1.6 мм Bosch Standard for Inox X-Lock  </t>
  </si>
  <si>
    <r>
      <t xml:space="preserve">Послуги з технічного обслуговування та поточного ремонту авто ЗАЗ Sens ВЕ2397ВХ            </t>
    </r>
    <r>
      <rPr>
        <sz val="11"/>
        <rFont val="Times New Roman"/>
        <family val="1"/>
        <charset val="204"/>
      </rPr>
      <t xml:space="preserve"> </t>
    </r>
  </si>
  <si>
    <t xml:space="preserve">Оливний фільтр 2101-07; Фільтр паливний легковий (відстійник); Елемент фільтра повітряного ВАЗ М-412    </t>
  </si>
  <si>
    <t xml:space="preserve">Олива моторна NESTE Premium+ 10W40 4 л  </t>
  </si>
  <si>
    <t xml:space="preserve">Опора кульова ВАЗ 2101 верхня; Опора кульова ВАЗ 2101 нижня    </t>
  </si>
  <si>
    <t xml:space="preserve">Кондиціонер GRUNHELM GAC-12GH; GAC-07GH; TOSOT GX-09AP; GX-07AP        </t>
  </si>
  <si>
    <t xml:space="preserve">Послуги зі встановлення кондиціонерів        </t>
  </si>
  <si>
    <t xml:space="preserve">Поточний ремонт м'якої покрівлі об'єкта Комунального некомерційного підприємства Миколаївської міської ради «Центр первинної медико-санітарної допомоги № 2» за адресою: м. Миколаїв, вул. Космонавтів, буд. 144  </t>
  </si>
  <si>
    <t xml:space="preserve">Послуги з поточного ремонту системи пожежного водопроводу з матеріалами на об’єкті Комунального некомерційного підприємства  Миколаївської міської ради «Центр первинної медико-санітарної допомоги №2» за адресою: м. Миколаїв,  вул. Космонавтів, буд. 144                                                        </t>
  </si>
  <si>
    <t xml:space="preserve">Послуги з очищення та промивання каналізаційної мережі гідравлічним методом на об’єкті Комунального некомерційного підприємства  Миколаївської міської ради «Центр первинної медико-санітарної допомоги №2» за адресою: м. Миколаїв,  вул. 3-тя Лінія, буд. 17        </t>
  </si>
  <si>
    <t xml:space="preserve">Двері металеві у комплекті                     </t>
  </si>
  <si>
    <t xml:space="preserve">Рецептурні бланки форми Ф-3                           </t>
  </si>
  <si>
    <t xml:space="preserve">Шліфпапір тканинна основа 200 мм х 30 мм Р40; 200 мм х 50 мм Р60                              </t>
  </si>
  <si>
    <t xml:space="preserve">Замки дверні навесні та врізні різні                          </t>
  </si>
  <si>
    <t xml:space="preserve">Фарба Alpina Stop-Rost (Антикорозійна емаль 3 в 1) синя, жовта, біла; 2.5 л; Фарба акрилова інтер'єрна CERESIT CT-52 біла, матова, 10л                         </t>
  </si>
  <si>
    <t xml:space="preserve">Валик для фарбування                             </t>
  </si>
  <si>
    <t xml:space="preserve">Лезо для будівельного ножа 18 мм 10 шт. Hardy                             </t>
  </si>
  <si>
    <t xml:space="preserve">Штукатурка гіпсова 25 кг; Суміш цементно-піщана 25 кг </t>
  </si>
  <si>
    <t xml:space="preserve">Клей для шпалер             </t>
  </si>
  <si>
    <t xml:space="preserve">Шпалери вінілові на флізеліновій основі            </t>
  </si>
  <si>
    <t xml:space="preserve">Послуги зі внутрішнього електрозабезпечення електроустановок на об’єкті Комунального некомерційного підприємства  Миколаївської міської ради «Центр первинної медико-санітарної допомоги №2» за адресою: м. Миколаїв,  вул. Казарського, буд.1/5, літера А, приміщення аптеки                </t>
  </si>
  <si>
    <t xml:space="preserve">Рукав кисневий Ø 9 мм для газового зварювання, ДЗГВ; труби, муфти, кути, кріплення для труб       </t>
  </si>
  <si>
    <t xml:space="preserve">Хомут затяжний    </t>
  </si>
  <si>
    <t xml:space="preserve">Кран кульовий; Наконечник 1/2 для поливочного шланга; Перехідник під щланг зі зовнішньою різьбою 1/2; Штуцер 1/2 х 10 мм; Муфта зовнішнього обжиму 16 х 1/2; Муфта внутрішнього обжиму 16 х 1/2; З'єднувач з внутрішньою різьбою 16 х 1/2                </t>
  </si>
  <si>
    <t xml:space="preserve">Двері металопластикові у комлекті                             </t>
  </si>
  <si>
    <t>ФОП Шепелевич Б. А.</t>
  </si>
  <si>
    <t xml:space="preserve">Круг відрізний по металу 230 х 1.9 мм Bosch    </t>
  </si>
  <si>
    <t xml:space="preserve">Електрод зварювальний "Патон" АНО-21 ЕLІТE 3 мм 5 кг    </t>
  </si>
  <si>
    <t xml:space="preserve">Розетка із заземленням; Розетка без заземлення                                                              </t>
  </si>
  <si>
    <t xml:space="preserve">Лампа світлодіодна трубчаста L-600-6400-13 Т8 9 Вт </t>
  </si>
  <si>
    <t xml:space="preserve">Дюбель ударний для швидкого монтажу  </t>
  </si>
  <si>
    <t xml:space="preserve">Тройник редукційний 25х20х25 поліпропилен.  </t>
  </si>
  <si>
    <t xml:space="preserve">Гачок меблевий                                                </t>
  </si>
  <si>
    <t xml:space="preserve">Папір для друку А4, 80 г/м² 500 арк.,  </t>
  </si>
  <si>
    <t xml:space="preserve">Централізована охорона майна на об’єкті з реагуванням наряду охорони                  </t>
  </si>
  <si>
    <t xml:space="preserve">OSB-плити 10 мм                                                </t>
  </si>
  <si>
    <t>ФОП Єгорова С.М.</t>
  </si>
  <si>
    <t>ФОП Скамров О.В.</t>
  </si>
  <si>
    <r>
      <rPr>
        <sz val="11"/>
        <rFont val="Times New Roman"/>
        <family val="1"/>
        <charset val="204"/>
      </rPr>
      <t xml:space="preserve">Кліше  печатки круглої діаметром 40 мм; Кліше штампу прямокутного розміром 58 х 22 мм            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</t>
    </r>
  </si>
  <si>
    <t xml:space="preserve">Холодильники GRUNHELM VCH-S170M60-W; GTF-159M; GRW-138DD                                 </t>
  </si>
  <si>
    <t xml:space="preserve">Журнал запису висновків ЛКК; ф 035/о 200 арк                 </t>
  </si>
  <si>
    <t xml:space="preserve">Автоматичний вимикач 16 А; 25 А, монтажна коробка 100 х 100 х 70, клеммная колодка захищена 25 А 4 полюса, коробка під 1-2 автоматичних вимикача з кришкою "Карлик", кабельний канал   </t>
  </si>
  <si>
    <t xml:space="preserve">Розетка із заземленням подвійна                                                              </t>
  </si>
  <si>
    <t xml:space="preserve">Кабель ШВВП 3 х 4   </t>
  </si>
  <si>
    <t xml:space="preserve">Журнал запису висновків ЛКК, ф 035/о 200 аркушів, прошнуровані та пронумеровані                 </t>
  </si>
  <si>
    <t xml:space="preserve">Послуги зі внутрішнього електрозабезпечення електроустановок на об’єкті Комунального некомерційного підприємства  Миколаївської міської ради «Центр первинної медико-санітарної допомоги №2» за адресою: м. Миколаїв,  вул. Казарського, буд.1/5, літера А  </t>
  </si>
  <si>
    <t xml:space="preserve">Заправка картриджів Canon, Samsung, HP LJ Pro Регенерація картриджів Canon MF 211/212/22 (737)         </t>
  </si>
  <si>
    <t xml:space="preserve">Бланки                 </t>
  </si>
  <si>
    <r>
      <t>Кабель ШВВП 3 х 4 мм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  </t>
    </r>
  </si>
  <si>
    <t xml:space="preserve">Монтажна коробка 100 х 100 х 70 мм, кабельний канал 40 х 16 мм 2м, кабельний канал 16 х 16 мм 2м, кабельний канал 12 х 12 мм 2м; дюбель-зажим 14 мм для плоского кабелю 100 шт.; дюбель-зажим 12 мм для плоского кабелю 100 шт.      </t>
  </si>
  <si>
    <t xml:space="preserve">Шланг для пiд'єднання змiшувача  </t>
  </si>
  <si>
    <t xml:space="preserve">Пiна монтажна       </t>
  </si>
  <si>
    <t xml:space="preserve">Пістолет для піни монтажної                          </t>
  </si>
  <si>
    <t xml:space="preserve">Плінтус для стелі; Решiтка радiаторна 600х1200 мм; Клей унiверсальний  </t>
  </si>
  <si>
    <t xml:space="preserve">Термопапір для електрокардіограм 80 х 30  </t>
  </si>
  <si>
    <t xml:space="preserve">Кабельний канал 60 х 40 мм 2м  </t>
  </si>
  <si>
    <r>
      <t>Провід ВВГ 4х4 мм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 </t>
    </r>
  </si>
  <si>
    <t xml:space="preserve">Спирт етиловий 96%; Спирт етиловий 70%    </t>
  </si>
  <si>
    <t xml:space="preserve">Металорукав М10 60 см для змішувача; металорукав 1/2 х 40 см в-в (вода); труби, муфти, кути, кріплення для труб, кронштейни радіаторні                                                   </t>
  </si>
  <si>
    <t xml:space="preserve">Кран кульовий "Американка" 1/2 прямий  </t>
  </si>
  <si>
    <t xml:space="preserve">Радіатор біметалевий 80/96                      </t>
  </si>
  <si>
    <t xml:space="preserve">ФУМ-стрічка  </t>
  </si>
  <si>
    <t xml:space="preserve">Проточний водонагрівач для умивальника  </t>
  </si>
  <si>
    <t xml:space="preserve">Ніж канцелярський                                  </t>
  </si>
  <si>
    <r>
      <t>Провід ВВГ 3 х 4 мм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                                       </t>
    </r>
  </si>
  <si>
    <t xml:space="preserve">Автоматичний вимикач 16 А 1 полюс, монтажна коробка 85 х 85 х 50, клеммная колодка захищена 25 А 4 полюса, коробка під 1-2 автоматичних вимикача з кришкою "Карлик" </t>
  </si>
  <si>
    <t xml:space="preserve">Лампа світлодіодна  А-12-4200-27 12 W, Лампа світлодіодна  А-15-4200-27 15 W               </t>
  </si>
  <si>
    <r>
      <t>Провід ПВС 3 х 1.5 мм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; стяжка кабельна з кольцом; гофротрубка; обійма для труб і кабелю                                                        </t>
    </r>
  </si>
  <si>
    <t xml:space="preserve">Скло покривне 18 х 18 №100; Скло предметне 25,4 х 76,2 №50      </t>
  </si>
  <si>
    <t>ФОП Погожих А.О.</t>
  </si>
  <si>
    <t xml:space="preserve">Кермова колонка ВАЗ 2107                             </t>
  </si>
  <si>
    <t xml:space="preserve">Журнал обліку профілактичних щеплень,          ф №064/о; 200 аркушів, тверда обкладинка       </t>
  </si>
  <si>
    <t xml:space="preserve">Підгузки для дорослих 3-Large "SENI" CLASSIC №30                                                                 </t>
  </si>
  <si>
    <t xml:space="preserve">Кабельний канал 16 х 16 мм 2м; Кабельний канал 40 х 16 мм 2м; Кабельний канал 60 х 40 мм 2м                 </t>
  </si>
  <si>
    <t xml:space="preserve">Ліхтар LED налобний пластиковий 2W 230 Lm; Ліхтар LED налобний пластиковий 3W 220 Lm                                                        </t>
  </si>
  <si>
    <t xml:space="preserve">Щітка для прибирання з ручкою 110 см  </t>
  </si>
  <si>
    <t xml:space="preserve">Дюбель з ударним шурупом "гриб" 6 х 40 мм; 6 х 60 мм; Дюбель з ударним шурупом потай 6 х 40 мм           </t>
  </si>
  <si>
    <t xml:space="preserve">Плінтус пластиковий, заглушки для плінтуса, кут внутрішній для плінтуса, кут зовнішній для плінтуса, з'єднання для плінтуса, завершення для плінтуса    </t>
  </si>
  <si>
    <t xml:space="preserve">Покриття для підлоги ПВХ 3.5 м BELINDA; Покриття для підлоги ПВХ 3.5 м GRENADA   </t>
  </si>
  <si>
    <t xml:space="preserve">Нитка капронова                                      </t>
  </si>
  <si>
    <t xml:space="preserve">Металорукав М10 х 50 см для змішувача; металорукав 1/2 х 50 см в-в (вода); муфта ППР МРЗ 20 х 1/2, муфта ППР МРЗ 25 х 1/2, муфта редукція d 25 х d 20 мм, кутник (коліно поліпропіленове) 25 х 45°, опора для труб Ø 25 мм, набір радіаторний 1 х 1/2, кронштейн радіаторний 9 х 230 мм                                                  </t>
  </si>
  <si>
    <t>ФОП Милєва Н.В.</t>
  </si>
  <si>
    <t xml:space="preserve">Пігмент Dufa чорний 750 мл, фарба інтер'єрна акрілова AURA 10 л, лак акріловий фасадний AURA 2,5 л   </t>
  </si>
  <si>
    <t xml:space="preserve">Сітка штукатурна лугостійка BauGut 165 3.5*4 (1.10*50м); Стрічка малярна проф Tempo 38 мм х 40 м    </t>
  </si>
  <si>
    <t xml:space="preserve">Підгузки для дорослих TENA (Тена) Slip Plus Large (Сліп Плюс Ладж), розмір L (3), 100-150, 30 шт.; Підгузки-трусики Tena Pants Plus, розмір XL (4), 12 шт.                                                             </t>
  </si>
  <si>
    <t xml:space="preserve">Автоматичний вимикач 25 А 1 полюс, монтажна коробка 85 х 85 х 50, клеммная колодка захищена 35 А 3 полюса, щиток пластиковий 4 модуля з кришкою              </t>
  </si>
  <si>
    <t xml:space="preserve">Послуги з повірки електролічильника                                                              </t>
  </si>
  <si>
    <t xml:space="preserve">Послуги з очищення та промивання каналізаційної мережі гідравлічним методом на об’єкті Комунального некомерційного підприємства  Миколаївської міської ради «Центр первинної медико-санітарної допомоги №2» за адресою: м. Миколаїв,  вул. Космонавтів, буд. 126            </t>
  </si>
  <si>
    <t xml:space="preserve">Послуги з поточного ремонту каналізаційної мережі з заміною випусків  45230000-8: Будівництво трубопроводів, ліній зв’язку та електропередач, шосе, доріг, аеродромів і залізничних доріг; вирівнювання поверхонь  </t>
  </si>
  <si>
    <r>
      <t>Кабель ШППВ 3 х 4 мм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  </t>
    </r>
  </si>
  <si>
    <t xml:space="preserve">Заправка картриджів Canon MF 211/212/226 (737); Заміна фотобарабану картриджу Canon MF 211/212/22 (737)   </t>
  </si>
  <si>
    <t xml:space="preserve">Шафа модульна двосекційна                                </t>
  </si>
  <si>
    <t xml:space="preserve">Стіл письмовий з шухлядами та прибудовою; Стіл письмовий з шухлядами                        </t>
  </si>
  <si>
    <t xml:space="preserve">Шпатель нержавіюча сталь 100 мм         </t>
  </si>
  <si>
    <t xml:space="preserve">Автошина 175/70R13 82T TRIANGLE TR 777 зима     </t>
  </si>
  <si>
    <t xml:space="preserve">Штукатурка гіпсова стартова 30 кг         </t>
  </si>
  <si>
    <t xml:space="preserve">Грунтовка адгезійна AURA 10 л  </t>
  </si>
  <si>
    <t xml:space="preserve">Покриття для підлоги ПВХ 1.4 м CHICAGO  </t>
  </si>
  <si>
    <r>
      <t>Провід ШВВП 2 х 4 мм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; Провід ПВ-3 6 мм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 </t>
    </r>
  </si>
  <si>
    <t xml:space="preserve">Ліхтар акумуляторний                                                      </t>
  </si>
  <si>
    <t xml:space="preserve">Вилка кутова 16 А; Вилка пряма каучукова 16А; Вилка Евро; Клеммна колодка SV 35-разветвіт. кабельна  </t>
  </si>
  <si>
    <t xml:space="preserve">Пилка садова 300 мм     </t>
  </si>
  <si>
    <t xml:space="preserve">Молоток відбійний електричний Bosch GSН 501      </t>
  </si>
  <si>
    <t>ФОП Богуш О.Я.</t>
  </si>
  <si>
    <t xml:space="preserve">Самовирівнююча суміш 25 кг </t>
  </si>
  <si>
    <t xml:space="preserve">Рукомийник кутовий          </t>
  </si>
  <si>
    <t xml:space="preserve">Сифон до умивальника бутильований, шланг 1/2         </t>
  </si>
  <si>
    <t xml:space="preserve">Грунтовка глибокопроникна Ceresit СТ 17, 10л       </t>
  </si>
  <si>
    <t xml:space="preserve">Крісло офісне Черрі беж                                     </t>
  </si>
  <si>
    <t xml:space="preserve">Дроти високої напруги на авто ЗАЗ Sens            </t>
  </si>
  <si>
    <t xml:space="preserve">Свічки запалювання на авто ЗАЗ Sens            </t>
  </si>
  <si>
    <t xml:space="preserve">Підвісний підшипник кардана; Натяжний ролик ременя ГРМ на авто ЗАЗ Sens                  </t>
  </si>
  <si>
    <t xml:space="preserve">Антифриз червоний ACTIVE 10л; Гальмівна рідина 1л                                                   </t>
  </si>
  <si>
    <t xml:space="preserve">Олива моторна напівсинтетична GM 5 л  </t>
  </si>
  <si>
    <t xml:space="preserve">Насос паливний ВАЗ 2107                             </t>
  </si>
  <si>
    <t xml:space="preserve">Оливний фільтр; Фільтр паливний легковий (відстійник); Фільтр повітряний на авто ЗАЗ Sens   </t>
  </si>
  <si>
    <t xml:space="preserve">Послуги з ремонту та реставрації письмового столу             </t>
  </si>
  <si>
    <t xml:space="preserve">Послуги з навчання посадових осіб за курсом охорона праці: "Правила безпечної експлуатації установок споживачiв ПБЕЕС; Правила технічної експлуатації установок споживачiв ПТЕЕС"         </t>
  </si>
  <si>
    <t xml:space="preserve">Килимок автомобільного салону (комплект 4 шт.)      </t>
  </si>
  <si>
    <t>ТОВ «Автобіолюкс»</t>
  </si>
  <si>
    <t xml:space="preserve">Поточний ремонт приміщень на об'єкті Комунального некомерційного підприємства Миколаївської міської ради «Центр первинної медико-санітарної допомоги № 2» за адресою: м. Миколаїв, вул. Космонавтів, буд. 144                  </t>
  </si>
  <si>
    <t xml:space="preserve">Послуги з функціонального навчання осіб керівного складу суб’єктів господарювання з питань цивільного захисту        </t>
  </si>
  <si>
    <t xml:space="preserve">Послуги зі спеціальної підготовки осіб, які залучаються для проведення навчання, інструктажів та перевірки знань з питань цивільного захисту, пожежної та техногенної безпеки               </t>
  </si>
  <si>
    <t xml:space="preserve">Дизельне паливо                                      </t>
  </si>
  <si>
    <t xml:space="preserve">Послуги з поточного ремонту приміщень із заміною вікон на металопластикові на об’єкті Комунального некомерційного підприємства  Миколаївської міської ради «Центр первинної медико-санітарної допомоги №2» за адресою: м. Миколаїв,  вул. Космонавтів, буд. 144     </t>
  </si>
  <si>
    <t xml:space="preserve">Скло предметне 25,4 х 76,2 №50     </t>
  </si>
  <si>
    <t xml:space="preserve">Послуги з проведення візуально-інструментального обстеження, оцінки технічного стану будівель, відповідність їх доступності для маломобільних груп населення на об’єкти  КНП ММР «Центр первинної медико-санітарної допомоги №2»       </t>
  </si>
  <si>
    <t xml:space="preserve">Пуско-зарядний пристрiй YATO : акумулятор 12/24 В     </t>
  </si>
  <si>
    <t xml:space="preserve">Умивальник меблевий Сеrsапiа з тумбою      </t>
  </si>
  <si>
    <t xml:space="preserve">Ареометр унiверсальний для електролiту, омивача, антифризу                                    </t>
  </si>
  <si>
    <t xml:space="preserve">Євроциліндр для дверей, петля для дверей універсальна  </t>
  </si>
  <si>
    <t xml:space="preserve">Саморiз для покрiвлi 4.8 х 55 100 шт./уп.; Гвинт для дерева 8.0 х 120; 8.0 х 140; Дюбель ударний для швидкого монтажу з воротником 6 х 40 100 шт./уп.; Дюбель ударний для швидкого монтажу 6 х 40 100 шт./уп.                            </t>
  </si>
  <si>
    <t xml:space="preserve">Кабельний канал 40 х 16 мм 2м; Монтажна коробка 100 х 100 х 50; Підрозетник блочний; Клеммная колодка захищена 25 А 4 полюса, Клемна колодка з натискним важелем                                  </t>
  </si>
  <si>
    <t xml:space="preserve">Кабель ШШВП 3 х 4 мм2; Провід ВВГ 3 х 2.5 мм2      </t>
  </si>
  <si>
    <t xml:space="preserve">Послуги з поточного ремонту водопровідної та каналізаційної мережі із заміною труб і фасонних частин на об’єкті Комунального некомерційного підприємства Миколаївської міської ради «Центр первинної медико-санітарної допомоги №2» за адресою: м. Миколаїв,  вул. Космонавтів, буд. 144   </t>
  </si>
  <si>
    <t xml:space="preserve">Поточний ремонт приміщень на об'єкті Комунального некомерційного підприємства Миколаївської міської ради «Центр первинної медико-санітарної допомоги № 2» за адресою: м. Миколаїв, вул. Космонавтів, буд. 126                  </t>
  </si>
  <si>
    <t xml:space="preserve">Механізм спуску зі стоп-кнопкою 590 х 390 х 430 мм  </t>
  </si>
  <si>
    <t xml:space="preserve">Автоматична сушарка для рук , 1800 Вт; Пилосос безмішковий    </t>
  </si>
  <si>
    <t xml:space="preserve">Зарядний пристрiй імпульсний  12/24 В, 15 А      </t>
  </si>
  <si>
    <t xml:space="preserve">Замки дверні навесні та накладні різні                          </t>
  </si>
  <si>
    <t xml:space="preserve">Вмивальник 55 см з переливом та отвором STATUS; П'єдестал SOLO      </t>
  </si>
  <si>
    <t xml:space="preserve">Сифон до умивальника пляшковий 1/4, випуск сифону 1/4                                                             </t>
  </si>
  <si>
    <t xml:space="preserve">Розетка подвійна                                                              </t>
  </si>
  <si>
    <t xml:space="preserve">Вода дисцильована 5л     </t>
  </si>
  <si>
    <t xml:space="preserve">Кран кульовий ППР Ø 20; Кран приладовий 1/2 х 1/2; Змішувач умивальника  </t>
  </si>
  <si>
    <t xml:space="preserve">Муфта 1/2 сталева, трійник ППР d 20 мм, заглушка ППР d 20 мм, м/пласт кутник 16 х 16, кріплення бачку унітазу (нерж), прокладка між бачком і унітазом, ППР кутник 20 х 90°, хомут 1/2 сталевий, кріплення вмивальника (нерж), кріплення унітазу к полу (нерж), футорка 1/2 х 3/8 латунь                                                  </t>
  </si>
  <si>
    <t xml:space="preserve">Силікон білий      </t>
  </si>
  <si>
    <t xml:space="preserve">Розподільча коробка    </t>
  </si>
  <si>
    <t xml:space="preserve">Набір інструментів комбінований 1/2 - 1/4, 94 од.;  Зубило до відбійного молотка; Набір викруток; Набір пробійників; Ключ трубний ричаговий №2, 1.5, цільнокований         </t>
  </si>
  <si>
    <t xml:space="preserve">Кутова шліфмашина акумуляторна Bosch GWS 180-LI, 1 акумулятор 4.0 Ar, зарядний пристрій, валіза      </t>
  </si>
  <si>
    <t xml:space="preserve">Штангенциркуль   </t>
  </si>
  <si>
    <t xml:space="preserve">Вилка кутова 16 А; Силова розетка 380 В 32 А; Силова вилка 380 В 32 А; Розетка одинарна з захисною кришкою каучукова 16 А; Розетка подвійна зі шторкою; Блок вимикач та розетка вологозахищена      </t>
  </si>
  <si>
    <t xml:space="preserve">Світильник світлодіодний 36 Вт   </t>
  </si>
  <si>
    <r>
      <t>Шнур ШВВП 3 х 1 мм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; Провід ПВС 3 х 2,5 мм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Провід ПВС 2 х 1 мм2  </t>
    </r>
  </si>
  <si>
    <t xml:space="preserve">Насос водяний Таврія SENS                             </t>
  </si>
  <si>
    <t xml:space="preserve">Автоматичний вимикач 16 А 1 полюс, автоматичний вимикач 25 А 2 полюса; вилка кутова 16 А, клеммная колодка з натискним важелем 2 полюса, коробка під 3-4 автоматичних вимикача з кришкою "Карлик", рейка 1 м; розетка із заземленням; розетка подвійна із заземленням  </t>
  </si>
  <si>
    <t xml:space="preserve">Лампа світлодіодна  е 14 6 Вт свеча               </t>
  </si>
  <si>
    <r>
      <t>Провід ПВ - 3  6 мм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                                  </t>
    </r>
  </si>
  <si>
    <t xml:space="preserve">Послуги з постачання теплової енергiї на листопад - грудень 2022р. на об’єкті Комунального некомерційного підприємства  Миколаївської міської ради «Центр первинної медико-санітарної допомоги №2» за адресою: м. Миколаїв,  вул. Казарського, буд. 1/5-А       </t>
  </si>
  <si>
    <t xml:space="preserve">Бензи марки А-95                                            </t>
  </si>
  <si>
    <t xml:space="preserve">Поточний ремонт системи опалення із заміною труб та фасонних частин з гідравлічним випробуванням на об’єкті Комунального некомерційного підприємства Миколаївської міської ради «Центр первинної медико-санітарної допомоги №2» за адресою: м. Миколаїв,  вул. Космонавтів, буд. 144  </t>
  </si>
  <si>
    <t xml:space="preserve">Сітка штукатурна лугостійка А-90 (1 рулон х 50м кв.); Плівка самоклеюча 0.45 м; 0.67 м   </t>
  </si>
  <si>
    <t xml:space="preserve">Грунтовка глибокопроникна Ceresit СТ 17, 10л; Засіб для посилення адгезії 8 кг; Гладь акрилова фініш 15 кг   </t>
  </si>
  <si>
    <t xml:space="preserve">Замок навісний APECS                                 </t>
  </si>
  <si>
    <t xml:space="preserve">Сифон до вмивальника 40 з гнучким підводом  </t>
  </si>
  <si>
    <t xml:space="preserve">Мастило для бурів 75 мл                         </t>
  </si>
  <si>
    <t xml:space="preserve">Гвинти, шайби, болти, стрижні та інші кріпильні елементи                                 </t>
  </si>
  <si>
    <t xml:space="preserve">Штукатурка гіпсова стартова 30 кг; Суміш цементно-піщана 25 кг                            </t>
  </si>
  <si>
    <t xml:space="preserve">Плінтус для стелі А 50 48 х 48 х 2000 мм; Пінопласт 1000 х 1000 х 50 мм 15.5 кг/м куб          </t>
  </si>
  <si>
    <t xml:space="preserve">Клей універсальний "Сумасшедшая липучка" 280 мл        </t>
  </si>
  <si>
    <t xml:space="preserve">Кутник ПВХ перфорований з сіткою 7 х 7 мм 3.0 м       </t>
  </si>
  <si>
    <t xml:space="preserve">Кран кульовий ППР Ø 20; Кран кульовий ¾ В/З; Кран кульовий ½ В/З; Кран приладовий 1/2 х 1/2   </t>
  </si>
  <si>
    <t xml:space="preserve">Труби, трійники, муфти, кути, кріплення для труб, заглушки                                                   </t>
  </si>
  <si>
    <t xml:space="preserve">Утеплювач трубний 22 х 6 мм                   </t>
  </si>
  <si>
    <t xml:space="preserve">Автоматичний вимикач 32 А 2 полюса,; 25 А 2 полюса; 25 А 1 полюс; 16 А 1 полюс; Шафа зовнішня на 15 автоматичних вимикачів ІР54 215 х 335 х 110 мм                                        </t>
  </si>
  <si>
    <t xml:space="preserve">Акумулятор 2.3 А/ч 12 в                                 </t>
  </si>
  <si>
    <t>ФОП Клещенко Є.В.</t>
  </si>
  <si>
    <t xml:space="preserve">Прилад охорони Лунь 25Т м2                         </t>
  </si>
  <si>
    <t xml:space="preserve">Насос водяний ВАЗ 2101-07 Пекар; Ремінь ВАЗ 2101-07 (10*8) РІХ зубчастий                            </t>
  </si>
  <si>
    <t xml:space="preserve">Каністра металева під паливно-мастильні матеріали; Каністра металева для палива 20 л  </t>
  </si>
  <si>
    <t xml:space="preserve">Емаль акрилова Metalic Effect (перлина) 0.8 л  </t>
  </si>
  <si>
    <t xml:space="preserve">Вмивальник "Вектор 60" з/о в комплекті з кріпленням; П'єдестал SOLO      </t>
  </si>
  <si>
    <t xml:space="preserve">Кабель СИП 2-16.0                                      </t>
  </si>
  <si>
    <t xml:space="preserve">Тонометр механічний       </t>
  </si>
  <si>
    <t xml:space="preserve">Плінтус пластиковий, заглушки для плінтуса, кут внутрішній для плінтуса, кут зовнішній для плінтуса, з'єднання для плінтуса, завершення для плінтуса; Плінтус стельовий  </t>
  </si>
  <si>
    <t xml:space="preserve">Батарейка DURACELL                               </t>
  </si>
  <si>
    <t xml:space="preserve">Емаль акрилова для дерева та металу 2.3 л; Емаль акрилова для вікон та дверей 2.5 л  </t>
  </si>
  <si>
    <t xml:space="preserve">Термопапір для електрокардіографа 80 х 30 мм  </t>
  </si>
  <si>
    <t xml:space="preserve">Насос паливний                                        </t>
  </si>
  <si>
    <t xml:space="preserve">Підгузки для дорослих "Tena" Slip+medium дихаючі №30                                                                 </t>
  </si>
  <si>
    <t xml:space="preserve">Акумулятор Bosch 4.0 А/ч 18 в; Акумулятор Bosch 4.0 А/ч 18 в                                        </t>
  </si>
  <si>
    <t xml:space="preserve">Зарядний пристрiй Bosch 14-18 В, 8 А      </t>
  </si>
  <si>
    <t xml:space="preserve">Сумка для інструментів; Жилет для інструментів  </t>
  </si>
  <si>
    <t xml:space="preserve">Шланг харчовий неармований прозорий 19х23 мм, 1 м, 0.5 бар  </t>
  </si>
  <si>
    <t xml:space="preserve">Ліхтар акумуляторний Bosch 18 В без аккумулятора та зарядного пристрою    </t>
  </si>
  <si>
    <t xml:space="preserve">Ключ гайковий розвідний 250 мм           </t>
  </si>
  <si>
    <t xml:space="preserve">Кабель СИП 2-16.0; Провід ВВГ 3 х 4 мм; Провід ШВВП 2 х 0.75 мм; Стяжка кабельна; Обійма для труб і кабелю; Труба гофрована типу ТГП-ЕТ 25/32 мм                                      </t>
  </si>
  <si>
    <t xml:space="preserve">Щиток розподільний електричний 1 ряд/12 модулів + 2 км; Вилка побутова 16 А, Клемна колодка, Шина нульова 1.7 7 отв.   </t>
  </si>
  <si>
    <t xml:space="preserve">Провід ВВГ 3 х 2.5 мм; Провід ПВС 3 х 1.5 мм;  Обійма для труб і кабелю; Труба гофрована 20/15 мм легка; розетка з заземленням та шторкою                                                    </t>
  </si>
  <si>
    <t xml:space="preserve">Автоматичний вимикач 16 А 1 полюс     </t>
  </si>
  <si>
    <t xml:space="preserve">Олива моторна ELF 5W30; 5 л                   </t>
  </si>
  <si>
    <r>
      <t xml:space="preserve">Послуги з технічного обслуговування та поточного ремонту авто ЗАЗ Sens ВЕ1120ВА           </t>
    </r>
    <r>
      <rPr>
        <sz val="12"/>
        <rFont val="Times New Roman"/>
        <family val="1"/>
        <charset val="204"/>
      </rPr>
      <t xml:space="preserve"> </t>
    </r>
  </si>
  <si>
    <t xml:space="preserve">Пластобіт ЕКП-4.5 (10 м кв.); Пінопласт 1000 х 1000 х 30 мм 9.0 кг/м куб; Пінопласт 1000 х 1000 х 50 мм 9.0 кг/м куб; Полотно ППЕ-Л 3 мм; Плитка керамічна 23 х 60 см; Покрівельно-ущільнююча стрічка 100 мм х 10 м; Покрівельна гідроізоляція 10 кг                       </t>
  </si>
  <si>
    <t xml:space="preserve">Піна монтажна професійна 800 мл; 750 мл; Піна монтажна 700 мл; 805 мл; Очищувач для піни монтажної 500 мл  </t>
  </si>
  <si>
    <t xml:space="preserve">Ручка дверна велика; Замок врізний циліндровий 35 мм; Сердцевина АПЕКС М60 мм; Сердцевина АПЕКС М70мм; Циліндр RDA 30/30 мм  </t>
  </si>
  <si>
    <t xml:space="preserve">Конвектор електричний       </t>
  </si>
  <si>
    <t xml:space="preserve">Круг відрізний по металу 125 х 1.0 х 22.2 мм 10шт./набір; Круг відрізний по металу 125 х 1.6 х 22.23 мм   </t>
  </si>
  <si>
    <t xml:space="preserve">Саморіз для гіпсокартону по дереву фосфатований 3.5 х 35 мм 250 шт./уп.; Саморіз для гіпсокартону по дереву фосфатований 3.5 х 25 мм 250 шт./уп.                                              </t>
  </si>
  <si>
    <t xml:space="preserve">Вмивальник 55 см з переливом та отвором; Вмивальник 60 см з переливом та отвором; Вмивальник PRESIDENT 60 см; П'єдестал SOLO; П'єдестал DECO   </t>
  </si>
  <si>
    <t xml:space="preserve">Заправка картриджів Canon MF 211/212/226 (737); Заправка картриджів Canon MF 443dw/445dw/446X(057A); Налаштування програмного забезпечення ПК; Заправка картриджів Canon LBP 3010/6000/6200   </t>
  </si>
  <si>
    <t xml:space="preserve">Підгузки для дорослих "SENI" CLASSIC 2 medium №30; "SENI" CLASSIC 3 large №30; "SENI" CLASSIC 4 Extra large Standart Plus №30 дихаючі                                                                 </t>
  </si>
  <si>
    <t xml:space="preserve">Засіб для чищення порошкоподібний 500 г; Засіб для чищення рідкий 500 мл;  Засіб для миття посуду 650 мл; Засіб для миття скла та дзеркал 500 мл; Мішки для сміття 35л/100шт.; Мило господарче 120г/4шт.                              </t>
  </si>
  <si>
    <t xml:space="preserve">Губки кухонні 10 шт./уп.; Серветки віскозні перфоровані 3 шт/уп.                                     </t>
  </si>
  <si>
    <t xml:space="preserve">Заправка картриджів Canon MF 211/212/226 (737); Заправка картриджів Canon MF 443dw/445dw/446X(057A); Заміна фотобарабану картриджу Canon MF 211/212/22 (737); Заправка картриджів Canon LBP 3010/6000/6200; Заправка картриджів Brother  </t>
  </si>
  <si>
    <t xml:space="preserve">Поточний ремонт системного блоку із зіміною кулеру, конденсаторів; Технічне обслуговування системного блоку             </t>
  </si>
  <si>
    <t xml:space="preserve">Акумулятор 7.0 А/ч 12 в; Акумулятор 18.0 А/ч 12 в                                                               </t>
  </si>
  <si>
    <t xml:space="preserve">Унітаз-компакт Sangra 3/6 л з сидінням   </t>
  </si>
  <si>
    <t xml:space="preserve">Пензель 50 мм універсальний; Пензель плоский             </t>
  </si>
  <si>
    <t xml:space="preserve">Кутник ПВХ декоративний 20 х 20 х 2750 мм; Кут зовнішній                                             </t>
  </si>
  <si>
    <t xml:space="preserve">Клейова цементна суміш 25 кг  </t>
  </si>
  <si>
    <t xml:space="preserve">Клей-герметик акриловий прозорий                        </t>
  </si>
  <si>
    <t xml:space="preserve">Бокс монтажний навісний                             </t>
  </si>
  <si>
    <t xml:space="preserve">Ноутбук Acer Aspire 3 A315-59-36FN (NX.KBCEU.002)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</si>
</sst>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2" fillId="0" borderId="1" xfId="0" applyFont="1" applyBorder="1"/>
    <xf numFmtId="49" fontId="1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8" fillId="0" borderId="1" xfId="0" applyFont="1" applyBorder="1" applyAlignment="1">
      <alignment horizontal="center" wrapText="1"/>
    </xf>
    <xf numFmtId="0" fontId="5" fillId="2" borderId="1" xfId="0" applyFont="1" applyFill="1" applyBorder="1"/>
    <xf numFmtId="4" fontId="1" fillId="0" borderId="1" xfId="0" applyNumberFormat="1" applyFont="1" applyBorder="1"/>
    <xf numFmtId="0" fontId="5" fillId="0" borderId="1" xfId="0" applyFont="1" applyBorder="1"/>
    <xf numFmtId="0" fontId="1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1" fillId="0" borderId="0" xfId="0" applyFont="1"/>
    <xf numFmtId="0" fontId="5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9" fontId="5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2" xfId="0" applyFont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C382C-2C07-41FA-BA9F-E14532DEB66F}">
  <dimension ref="A1:J423"/>
  <sheetViews>
    <sheetView tabSelected="1" workbookViewId="0">
      <selection activeCell="E7" sqref="E7"/>
    </sheetView>
  </sheetViews>
  <sheetFormatPr defaultRowHeight="18" x14ac:dyDescent="0.35"/>
  <cols>
    <col min="1" max="1" width="5.6640625" style="2" customWidth="1"/>
    <col min="2" max="2" width="10" style="1" customWidth="1"/>
    <col min="3" max="3" width="14" style="2" customWidth="1"/>
    <col min="4" max="4" width="13" style="2" customWidth="1"/>
    <col min="5" max="5" width="46.21875" style="1" customWidth="1"/>
    <col min="6" max="6" width="18.109375" style="1" customWidth="1"/>
    <col min="7" max="7" width="11.44140625" style="1" customWidth="1"/>
    <col min="8" max="16384" width="8.88671875" style="1"/>
  </cols>
  <sheetData>
    <row r="1" spans="1:8" ht="42.6" x14ac:dyDescent="0.35">
      <c r="A1" s="9" t="s">
        <v>0</v>
      </c>
      <c r="B1" s="9" t="s">
        <v>2</v>
      </c>
      <c r="C1" s="9" t="s">
        <v>1</v>
      </c>
      <c r="D1" s="9" t="s">
        <v>3</v>
      </c>
      <c r="E1" s="10" t="s">
        <v>4</v>
      </c>
      <c r="F1" s="10" t="s">
        <v>6</v>
      </c>
      <c r="G1" s="11" t="s">
        <v>7</v>
      </c>
      <c r="H1" s="11" t="s">
        <v>8</v>
      </c>
    </row>
    <row r="2" spans="1:8" ht="53.4" customHeight="1" x14ac:dyDescent="0.35">
      <c r="A2" s="5">
        <v>1</v>
      </c>
      <c r="B2" s="6" t="s">
        <v>5</v>
      </c>
      <c r="C2" s="5">
        <v>1598</v>
      </c>
      <c r="D2" s="16" t="s">
        <v>172</v>
      </c>
      <c r="E2" s="4" t="s">
        <v>397</v>
      </c>
      <c r="F2" s="24" t="s">
        <v>168</v>
      </c>
      <c r="G2" s="13">
        <v>15360</v>
      </c>
      <c r="H2" s="6" t="s">
        <v>11</v>
      </c>
    </row>
    <row r="3" spans="1:8" ht="57.6" customHeight="1" x14ac:dyDescent="0.35">
      <c r="A3" s="5">
        <f t="shared" ref="A3:A36" si="0">A2+1</f>
        <v>2</v>
      </c>
      <c r="B3" s="6" t="s">
        <v>5</v>
      </c>
      <c r="C3" s="5">
        <v>1599</v>
      </c>
      <c r="D3" s="16" t="s">
        <v>172</v>
      </c>
      <c r="E3" s="15" t="s">
        <v>398</v>
      </c>
      <c r="F3" s="24" t="s">
        <v>168</v>
      </c>
      <c r="G3" s="13">
        <v>6660</v>
      </c>
      <c r="H3" s="6" t="s">
        <v>11</v>
      </c>
    </row>
    <row r="4" spans="1:8" ht="31.8" customHeight="1" x14ac:dyDescent="0.35">
      <c r="A4" s="5">
        <f t="shared" si="0"/>
        <v>3</v>
      </c>
      <c r="B4" s="6" t="s">
        <v>5</v>
      </c>
      <c r="C4" s="5">
        <v>400</v>
      </c>
      <c r="D4" s="16" t="s">
        <v>171</v>
      </c>
      <c r="E4" s="15" t="s">
        <v>399</v>
      </c>
      <c r="F4" s="9" t="s">
        <v>154</v>
      </c>
      <c r="G4" s="13">
        <v>151264</v>
      </c>
      <c r="H4" s="6" t="s">
        <v>11</v>
      </c>
    </row>
    <row r="5" spans="1:8" ht="29.4" customHeight="1" x14ac:dyDescent="0.35">
      <c r="A5" s="5">
        <f t="shared" si="0"/>
        <v>4</v>
      </c>
      <c r="B5" s="6" t="s">
        <v>5</v>
      </c>
      <c r="C5" s="5">
        <v>416</v>
      </c>
      <c r="D5" s="16" t="s">
        <v>173</v>
      </c>
      <c r="E5" s="15" t="s">
        <v>400</v>
      </c>
      <c r="F5" s="9" t="s">
        <v>154</v>
      </c>
      <c r="G5" s="13">
        <v>30000</v>
      </c>
      <c r="H5" s="6" t="s">
        <v>11</v>
      </c>
    </row>
    <row r="6" spans="1:8" ht="40.799999999999997" x14ac:dyDescent="0.35">
      <c r="A6" s="5">
        <f t="shared" si="0"/>
        <v>5</v>
      </c>
      <c r="B6" s="6" t="s">
        <v>5</v>
      </c>
      <c r="C6" s="5">
        <v>398</v>
      </c>
      <c r="D6" s="16" t="s">
        <v>171</v>
      </c>
      <c r="E6" s="4" t="s">
        <v>174</v>
      </c>
      <c r="F6" s="24" t="s">
        <v>175</v>
      </c>
      <c r="G6" s="13">
        <v>119571.71</v>
      </c>
      <c r="H6" s="6" t="s">
        <v>11</v>
      </c>
    </row>
    <row r="7" spans="1:8" ht="27.6" x14ac:dyDescent="0.35">
      <c r="A7" s="5">
        <f t="shared" si="0"/>
        <v>6</v>
      </c>
      <c r="B7" s="6" t="s">
        <v>5</v>
      </c>
      <c r="C7" s="17">
        <v>402</v>
      </c>
      <c r="D7" s="16" t="s">
        <v>176</v>
      </c>
      <c r="E7" s="28" t="s">
        <v>401</v>
      </c>
      <c r="F7" s="24" t="s">
        <v>177</v>
      </c>
      <c r="G7" s="13">
        <v>13055.22</v>
      </c>
      <c r="H7" s="6" t="s">
        <v>11</v>
      </c>
    </row>
    <row r="8" spans="1:8" ht="66" x14ac:dyDescent="0.35">
      <c r="A8" s="5">
        <f t="shared" si="0"/>
        <v>7</v>
      </c>
      <c r="B8" s="6" t="s">
        <v>5</v>
      </c>
      <c r="C8" s="17">
        <v>417</v>
      </c>
      <c r="D8" s="16" t="s">
        <v>173</v>
      </c>
      <c r="E8" s="40" t="s">
        <v>402</v>
      </c>
      <c r="F8" s="41" t="s">
        <v>178</v>
      </c>
      <c r="G8" s="13">
        <v>53580</v>
      </c>
      <c r="H8" s="6" t="s">
        <v>11</v>
      </c>
    </row>
    <row r="9" spans="1:8" ht="54" x14ac:dyDescent="0.35">
      <c r="A9" s="5">
        <f t="shared" si="0"/>
        <v>8</v>
      </c>
      <c r="B9" s="6" t="s">
        <v>5</v>
      </c>
      <c r="C9" s="17">
        <v>22</v>
      </c>
      <c r="D9" s="16" t="s">
        <v>173</v>
      </c>
      <c r="E9" s="28" t="s">
        <v>403</v>
      </c>
      <c r="F9" s="24" t="s">
        <v>404</v>
      </c>
      <c r="G9" s="13">
        <v>5160</v>
      </c>
      <c r="H9" s="6" t="s">
        <v>11</v>
      </c>
    </row>
    <row r="10" spans="1:8" ht="28.8" x14ac:dyDescent="0.35">
      <c r="A10" s="5">
        <f t="shared" si="0"/>
        <v>9</v>
      </c>
      <c r="B10" s="6" t="s">
        <v>5</v>
      </c>
      <c r="C10" s="17" t="s">
        <v>180</v>
      </c>
      <c r="D10" s="16" t="s">
        <v>179</v>
      </c>
      <c r="E10" s="4" t="s">
        <v>405</v>
      </c>
      <c r="F10" s="9" t="s">
        <v>188</v>
      </c>
      <c r="G10" s="13">
        <v>13799.16</v>
      </c>
      <c r="H10" s="6" t="s">
        <v>11</v>
      </c>
    </row>
    <row r="11" spans="1:8" ht="28.8" x14ac:dyDescent="0.35">
      <c r="A11" s="5">
        <f t="shared" si="0"/>
        <v>10</v>
      </c>
      <c r="B11" s="6" t="s">
        <v>5</v>
      </c>
      <c r="C11" s="17">
        <v>421</v>
      </c>
      <c r="D11" s="16" t="s">
        <v>181</v>
      </c>
      <c r="E11" s="28" t="s">
        <v>406</v>
      </c>
      <c r="F11" s="9" t="s">
        <v>189</v>
      </c>
      <c r="G11" s="13" t="s">
        <v>184</v>
      </c>
      <c r="H11" s="6" t="s">
        <v>11</v>
      </c>
    </row>
    <row r="12" spans="1:8" ht="40.799999999999997" x14ac:dyDescent="0.35">
      <c r="A12" s="5">
        <f t="shared" si="0"/>
        <v>11</v>
      </c>
      <c r="B12" s="6" t="s">
        <v>5</v>
      </c>
      <c r="C12" s="36" t="s">
        <v>182</v>
      </c>
      <c r="D12" s="16" t="s">
        <v>181</v>
      </c>
      <c r="E12" s="28" t="s">
        <v>407</v>
      </c>
      <c r="F12" s="42" t="s">
        <v>141</v>
      </c>
      <c r="G12" s="13" t="s">
        <v>183</v>
      </c>
      <c r="H12" s="6" t="s">
        <v>11</v>
      </c>
    </row>
    <row r="13" spans="1:8" ht="40.799999999999997" x14ac:dyDescent="0.35">
      <c r="A13" s="5">
        <f t="shared" si="0"/>
        <v>12</v>
      </c>
      <c r="B13" s="6" t="s">
        <v>5</v>
      </c>
      <c r="C13" s="17">
        <v>325.39</v>
      </c>
      <c r="D13" s="16" t="s">
        <v>181</v>
      </c>
      <c r="E13" s="28" t="s">
        <v>408</v>
      </c>
      <c r="F13" s="42" t="s">
        <v>141</v>
      </c>
      <c r="G13" s="13" t="s">
        <v>185</v>
      </c>
      <c r="H13" s="6" t="s">
        <v>11</v>
      </c>
    </row>
    <row r="14" spans="1:8" ht="31.8" x14ac:dyDescent="0.35">
      <c r="A14" s="5">
        <f t="shared" si="0"/>
        <v>13</v>
      </c>
      <c r="B14" s="6" t="s">
        <v>5</v>
      </c>
      <c r="C14" s="17">
        <v>209</v>
      </c>
      <c r="D14" s="16" t="s">
        <v>186</v>
      </c>
      <c r="E14" s="28" t="s">
        <v>409</v>
      </c>
      <c r="F14" s="3" t="s">
        <v>155</v>
      </c>
      <c r="G14" s="13" t="s">
        <v>187</v>
      </c>
      <c r="H14" s="6" t="s">
        <v>11</v>
      </c>
    </row>
    <row r="15" spans="1:8" ht="42.6" x14ac:dyDescent="0.35">
      <c r="A15" s="5">
        <f t="shared" si="0"/>
        <v>14</v>
      </c>
      <c r="B15" s="6" t="s">
        <v>5</v>
      </c>
      <c r="C15" s="17" t="s">
        <v>190</v>
      </c>
      <c r="D15" s="16" t="s">
        <v>192</v>
      </c>
      <c r="E15" s="28" t="s">
        <v>410</v>
      </c>
      <c r="F15" s="9" t="s">
        <v>191</v>
      </c>
      <c r="G15" s="13">
        <v>9600</v>
      </c>
      <c r="H15" s="6" t="s">
        <v>11</v>
      </c>
    </row>
    <row r="16" spans="1:8" ht="42.6" x14ac:dyDescent="0.35">
      <c r="A16" s="5">
        <f t="shared" si="0"/>
        <v>15</v>
      </c>
      <c r="B16" s="6" t="s">
        <v>5</v>
      </c>
      <c r="C16" s="17" t="s">
        <v>193</v>
      </c>
      <c r="D16" s="16" t="s">
        <v>192</v>
      </c>
      <c r="E16" s="28" t="s">
        <v>411</v>
      </c>
      <c r="F16" s="9" t="s">
        <v>191</v>
      </c>
      <c r="G16" s="13">
        <v>11999.52</v>
      </c>
      <c r="H16" s="6" t="s">
        <v>11</v>
      </c>
    </row>
    <row r="17" spans="1:8" ht="31.8" x14ac:dyDescent="0.35">
      <c r="A17" s="5">
        <f t="shared" si="0"/>
        <v>16</v>
      </c>
      <c r="B17" s="6" t="s">
        <v>5</v>
      </c>
      <c r="C17" s="17" t="s">
        <v>194</v>
      </c>
      <c r="D17" s="16" t="s">
        <v>195</v>
      </c>
      <c r="E17" s="28" t="s">
        <v>412</v>
      </c>
      <c r="F17" s="9" t="s">
        <v>196</v>
      </c>
      <c r="G17" s="13">
        <v>196980</v>
      </c>
      <c r="H17" s="6" t="s">
        <v>11</v>
      </c>
    </row>
    <row r="18" spans="1:8" ht="229.2" x14ac:dyDescent="0.35">
      <c r="A18" s="5">
        <f t="shared" si="0"/>
        <v>17</v>
      </c>
      <c r="B18" s="6" t="s">
        <v>5</v>
      </c>
      <c r="C18" s="17" t="s">
        <v>197</v>
      </c>
      <c r="D18" s="16" t="s">
        <v>195</v>
      </c>
      <c r="E18" s="37" t="s">
        <v>198</v>
      </c>
      <c r="F18" s="3" t="s">
        <v>199</v>
      </c>
      <c r="G18" s="13">
        <v>47228.800000000003</v>
      </c>
      <c r="H18" s="6" t="s">
        <v>11</v>
      </c>
    </row>
    <row r="19" spans="1:8" ht="51" customHeight="1" x14ac:dyDescent="0.35">
      <c r="A19" s="5">
        <f t="shared" si="0"/>
        <v>18</v>
      </c>
      <c r="B19" s="6" t="s">
        <v>5</v>
      </c>
      <c r="C19" s="17" t="s">
        <v>200</v>
      </c>
      <c r="D19" s="16" t="s">
        <v>195</v>
      </c>
      <c r="E19" s="28" t="s">
        <v>413</v>
      </c>
      <c r="F19" s="24" t="s">
        <v>201</v>
      </c>
      <c r="G19" s="13">
        <v>512040.24</v>
      </c>
      <c r="H19" s="6" t="s">
        <v>11</v>
      </c>
    </row>
    <row r="20" spans="1:8" ht="40.200000000000003" customHeight="1" x14ac:dyDescent="0.35">
      <c r="A20" s="5">
        <f t="shared" si="0"/>
        <v>19</v>
      </c>
      <c r="B20" s="6" t="s">
        <v>5</v>
      </c>
      <c r="C20" s="17" t="s">
        <v>202</v>
      </c>
      <c r="D20" s="16" t="s">
        <v>203</v>
      </c>
      <c r="E20" s="28" t="s">
        <v>414</v>
      </c>
      <c r="F20" s="24" t="s">
        <v>204</v>
      </c>
      <c r="G20" s="13">
        <v>7615.2</v>
      </c>
      <c r="H20" s="6" t="s">
        <v>11</v>
      </c>
    </row>
    <row r="21" spans="1:8" ht="42.6" customHeight="1" x14ac:dyDescent="0.35">
      <c r="A21" s="5">
        <f t="shared" si="0"/>
        <v>20</v>
      </c>
      <c r="B21" s="6" t="s">
        <v>5</v>
      </c>
      <c r="C21" s="17" t="s">
        <v>205</v>
      </c>
      <c r="D21" s="16" t="s">
        <v>203</v>
      </c>
      <c r="E21" s="28" t="s">
        <v>415</v>
      </c>
      <c r="F21" s="24" t="s">
        <v>204</v>
      </c>
      <c r="G21" s="13">
        <v>13239.2</v>
      </c>
      <c r="H21" s="6" t="s">
        <v>11</v>
      </c>
    </row>
    <row r="22" spans="1:8" ht="43.2" customHeight="1" x14ac:dyDescent="0.35">
      <c r="A22" s="5">
        <f t="shared" si="0"/>
        <v>21</v>
      </c>
      <c r="B22" s="6" t="s">
        <v>5</v>
      </c>
      <c r="C22" s="17" t="s">
        <v>206</v>
      </c>
      <c r="D22" s="16" t="s">
        <v>203</v>
      </c>
      <c r="E22" s="28" t="s">
        <v>416</v>
      </c>
      <c r="F22" s="24" t="s">
        <v>204</v>
      </c>
      <c r="G22" s="13">
        <v>6270</v>
      </c>
      <c r="H22" s="6" t="s">
        <v>11</v>
      </c>
    </row>
    <row r="23" spans="1:8" ht="42.6" x14ac:dyDescent="0.35">
      <c r="A23" s="5">
        <f t="shared" si="0"/>
        <v>22</v>
      </c>
      <c r="B23" s="6" t="s">
        <v>5</v>
      </c>
      <c r="C23" s="17" t="s">
        <v>207</v>
      </c>
      <c r="D23" s="16" t="s">
        <v>208</v>
      </c>
      <c r="E23" s="4" t="s">
        <v>417</v>
      </c>
      <c r="F23" s="9" t="s">
        <v>209</v>
      </c>
      <c r="G23" s="13" t="s">
        <v>210</v>
      </c>
      <c r="H23" s="6" t="s">
        <v>11</v>
      </c>
    </row>
    <row r="24" spans="1:8" ht="40.799999999999997" x14ac:dyDescent="0.35">
      <c r="A24" s="5">
        <f t="shared" si="0"/>
        <v>23</v>
      </c>
      <c r="B24" s="6" t="s">
        <v>5</v>
      </c>
      <c r="C24" s="17" t="s">
        <v>211</v>
      </c>
      <c r="D24" s="16" t="s">
        <v>208</v>
      </c>
      <c r="E24" s="33" t="s">
        <v>418</v>
      </c>
      <c r="F24" s="38" t="s">
        <v>212</v>
      </c>
      <c r="G24" s="13">
        <v>30120.65</v>
      </c>
      <c r="H24" s="6" t="s">
        <v>11</v>
      </c>
    </row>
    <row r="25" spans="1:8" ht="27" customHeight="1" x14ac:dyDescent="0.35">
      <c r="A25" s="5">
        <f t="shared" si="0"/>
        <v>24</v>
      </c>
      <c r="B25" s="6" t="s">
        <v>5</v>
      </c>
      <c r="C25" s="17">
        <v>2</v>
      </c>
      <c r="D25" s="16" t="s">
        <v>208</v>
      </c>
      <c r="E25" s="15" t="s">
        <v>419</v>
      </c>
      <c r="F25" s="24" t="s">
        <v>169</v>
      </c>
      <c r="G25" s="13">
        <v>2151</v>
      </c>
      <c r="H25" s="6" t="s">
        <v>11</v>
      </c>
    </row>
    <row r="26" spans="1:8" ht="25.2" x14ac:dyDescent="0.35">
      <c r="A26" s="5">
        <f t="shared" si="0"/>
        <v>25</v>
      </c>
      <c r="B26" s="6" t="s">
        <v>5</v>
      </c>
      <c r="C26" s="17" t="s">
        <v>214</v>
      </c>
      <c r="D26" s="16" t="s">
        <v>208</v>
      </c>
      <c r="E26" s="33" t="s">
        <v>420</v>
      </c>
      <c r="F26" s="38" t="s">
        <v>213</v>
      </c>
      <c r="G26" s="13">
        <v>278673.12</v>
      </c>
      <c r="H26" s="6" t="s">
        <v>11</v>
      </c>
    </row>
    <row r="27" spans="1:8" ht="40.799999999999997" x14ac:dyDescent="0.35">
      <c r="A27" s="5">
        <f t="shared" si="0"/>
        <v>26</v>
      </c>
      <c r="B27" s="6" t="s">
        <v>5</v>
      </c>
      <c r="C27" s="17" t="s">
        <v>215</v>
      </c>
      <c r="D27" s="16" t="s">
        <v>216</v>
      </c>
      <c r="E27" s="33" t="s">
        <v>421</v>
      </c>
      <c r="F27" s="38" t="s">
        <v>212</v>
      </c>
      <c r="G27" s="13">
        <v>11835.01</v>
      </c>
      <c r="H27" s="6" t="s">
        <v>11</v>
      </c>
    </row>
    <row r="28" spans="1:8" x14ac:dyDescent="0.35">
      <c r="A28" s="5">
        <f t="shared" si="0"/>
        <v>27</v>
      </c>
      <c r="B28" s="6" t="s">
        <v>5</v>
      </c>
      <c r="C28" s="17">
        <v>5</v>
      </c>
      <c r="D28" s="16" t="s">
        <v>218</v>
      </c>
      <c r="E28" s="15" t="s">
        <v>422</v>
      </c>
      <c r="F28" s="24" t="s">
        <v>217</v>
      </c>
      <c r="G28" s="13">
        <v>10796.38</v>
      </c>
      <c r="H28" s="6" t="s">
        <v>11</v>
      </c>
    </row>
    <row r="29" spans="1:8" ht="26.4" x14ac:dyDescent="0.35">
      <c r="A29" s="5">
        <f t="shared" si="0"/>
        <v>28</v>
      </c>
      <c r="B29" s="6" t="s">
        <v>5</v>
      </c>
      <c r="C29" s="36" t="s">
        <v>220</v>
      </c>
      <c r="D29" s="16" t="s">
        <v>218</v>
      </c>
      <c r="E29" s="4" t="s">
        <v>423</v>
      </c>
      <c r="F29" s="34" t="s">
        <v>219</v>
      </c>
      <c r="G29" s="13">
        <v>262.60000000000002</v>
      </c>
      <c r="H29" s="6" t="s">
        <v>221</v>
      </c>
    </row>
    <row r="30" spans="1:8" ht="26.4" x14ac:dyDescent="0.35">
      <c r="A30" s="5">
        <f t="shared" si="0"/>
        <v>29</v>
      </c>
      <c r="B30" s="6" t="s">
        <v>5</v>
      </c>
      <c r="C30" s="36" t="s">
        <v>222</v>
      </c>
      <c r="D30" s="16" t="s">
        <v>218</v>
      </c>
      <c r="E30" s="4" t="s">
        <v>424</v>
      </c>
      <c r="F30" s="34" t="s">
        <v>219</v>
      </c>
      <c r="G30" s="13">
        <v>22.32</v>
      </c>
      <c r="H30" s="6" t="s">
        <v>221</v>
      </c>
    </row>
    <row r="31" spans="1:8" ht="31.8" x14ac:dyDescent="0.35">
      <c r="A31" s="5">
        <f t="shared" si="0"/>
        <v>30</v>
      </c>
      <c r="B31" s="6" t="s">
        <v>5</v>
      </c>
      <c r="C31" s="36" t="s">
        <v>223</v>
      </c>
      <c r="D31" s="16" t="s">
        <v>218</v>
      </c>
      <c r="E31" s="4" t="s">
        <v>224</v>
      </c>
      <c r="F31" s="34" t="s">
        <v>219</v>
      </c>
      <c r="G31" s="13">
        <v>31.85</v>
      </c>
      <c r="H31" s="6" t="s">
        <v>221</v>
      </c>
    </row>
    <row r="32" spans="1:8" ht="26.4" x14ac:dyDescent="0.35">
      <c r="A32" s="5">
        <f t="shared" si="0"/>
        <v>31</v>
      </c>
      <c r="B32" s="6" t="s">
        <v>5</v>
      </c>
      <c r="C32" s="36" t="s">
        <v>225</v>
      </c>
      <c r="D32" s="16" t="s">
        <v>218</v>
      </c>
      <c r="E32" s="4" t="s">
        <v>425</v>
      </c>
      <c r="F32" s="43" t="s">
        <v>219</v>
      </c>
      <c r="G32" s="13" t="s">
        <v>226</v>
      </c>
      <c r="H32" s="6" t="s">
        <v>221</v>
      </c>
    </row>
    <row r="33" spans="1:8" ht="26.4" x14ac:dyDescent="0.35">
      <c r="A33" s="5">
        <f t="shared" si="0"/>
        <v>32</v>
      </c>
      <c r="B33" s="6" t="s">
        <v>5</v>
      </c>
      <c r="C33" s="36" t="s">
        <v>227</v>
      </c>
      <c r="D33" s="16" t="s">
        <v>218</v>
      </c>
      <c r="E33" s="4" t="s">
        <v>426</v>
      </c>
      <c r="F33" s="34" t="s">
        <v>219</v>
      </c>
      <c r="G33" s="13">
        <v>215.76</v>
      </c>
      <c r="H33" s="6" t="s">
        <v>221</v>
      </c>
    </row>
    <row r="34" spans="1:8" ht="42.6" x14ac:dyDescent="0.35">
      <c r="A34" s="5">
        <f t="shared" si="0"/>
        <v>33</v>
      </c>
      <c r="B34" s="6" t="s">
        <v>5</v>
      </c>
      <c r="C34" s="36" t="s">
        <v>228</v>
      </c>
      <c r="D34" s="16" t="s">
        <v>218</v>
      </c>
      <c r="E34" s="15" t="s">
        <v>427</v>
      </c>
      <c r="F34" s="11" t="s">
        <v>219</v>
      </c>
      <c r="G34" s="13">
        <v>4091.53</v>
      </c>
      <c r="H34" s="6" t="s">
        <v>221</v>
      </c>
    </row>
    <row r="35" spans="1:8" ht="26.4" x14ac:dyDescent="0.35">
      <c r="A35" s="5">
        <f t="shared" si="0"/>
        <v>34</v>
      </c>
      <c r="B35" s="6" t="s">
        <v>5</v>
      </c>
      <c r="C35" s="36" t="s">
        <v>229</v>
      </c>
      <c r="D35" s="16" t="s">
        <v>218</v>
      </c>
      <c r="E35" s="4" t="s">
        <v>428</v>
      </c>
      <c r="F35" s="44" t="s">
        <v>219</v>
      </c>
      <c r="G35" s="13">
        <v>2616.15</v>
      </c>
      <c r="H35" s="6" t="s">
        <v>221</v>
      </c>
    </row>
    <row r="36" spans="1:8" ht="31.8" customHeight="1" x14ac:dyDescent="0.35">
      <c r="A36" s="5">
        <f t="shared" si="0"/>
        <v>35</v>
      </c>
      <c r="B36" s="6" t="s">
        <v>5</v>
      </c>
      <c r="C36" s="36" t="s">
        <v>230</v>
      </c>
      <c r="D36" s="16" t="s">
        <v>218</v>
      </c>
      <c r="E36" s="4" t="s">
        <v>429</v>
      </c>
      <c r="F36" s="44" t="s">
        <v>219</v>
      </c>
      <c r="G36" s="13">
        <v>78.28</v>
      </c>
      <c r="H36" s="6" t="s">
        <v>221</v>
      </c>
    </row>
    <row r="37" spans="1:8" ht="40.799999999999997" x14ac:dyDescent="0.35">
      <c r="A37" s="5">
        <f t="shared" ref="A37:A44" si="1">A29+1</f>
        <v>29</v>
      </c>
      <c r="B37" s="6" t="s">
        <v>5</v>
      </c>
      <c r="C37" s="17">
        <v>6</v>
      </c>
      <c r="D37" s="16" t="s">
        <v>218</v>
      </c>
      <c r="E37" s="33" t="s">
        <v>430</v>
      </c>
      <c r="F37" s="24" t="s">
        <v>102</v>
      </c>
      <c r="G37" s="13">
        <v>11310</v>
      </c>
      <c r="H37" s="6" t="s">
        <v>231</v>
      </c>
    </row>
    <row r="38" spans="1:8" ht="42.6" customHeight="1" x14ac:dyDescent="0.35">
      <c r="A38" s="5">
        <f t="shared" si="1"/>
        <v>30</v>
      </c>
      <c r="B38" s="6" t="s">
        <v>5</v>
      </c>
      <c r="C38" s="17">
        <v>4</v>
      </c>
      <c r="D38" s="16" t="s">
        <v>232</v>
      </c>
      <c r="E38" s="33" t="s">
        <v>432</v>
      </c>
      <c r="F38" s="24" t="s">
        <v>431</v>
      </c>
      <c r="G38" s="13">
        <v>21187.8</v>
      </c>
      <c r="H38" s="6" t="s">
        <v>11</v>
      </c>
    </row>
    <row r="39" spans="1:8" ht="41.4" customHeight="1" x14ac:dyDescent="0.35">
      <c r="A39" s="5">
        <f t="shared" si="1"/>
        <v>31</v>
      </c>
      <c r="B39" s="6" t="s">
        <v>5</v>
      </c>
      <c r="C39" s="17">
        <v>5</v>
      </c>
      <c r="D39" s="16" t="s">
        <v>233</v>
      </c>
      <c r="E39" s="33" t="s">
        <v>433</v>
      </c>
      <c r="F39" s="24" t="s">
        <v>234</v>
      </c>
      <c r="G39" s="13">
        <v>410256</v>
      </c>
      <c r="H39" s="6" t="s">
        <v>11</v>
      </c>
    </row>
    <row r="40" spans="1:8" ht="40.799999999999997" x14ac:dyDescent="0.35">
      <c r="A40" s="5">
        <f t="shared" si="1"/>
        <v>32</v>
      </c>
      <c r="B40" s="6" t="s">
        <v>5</v>
      </c>
      <c r="C40" s="17">
        <v>5</v>
      </c>
      <c r="D40" s="16" t="s">
        <v>233</v>
      </c>
      <c r="E40" s="33" t="s">
        <v>435</v>
      </c>
      <c r="F40" s="9" t="s">
        <v>434</v>
      </c>
      <c r="G40" s="13">
        <v>1885.5</v>
      </c>
      <c r="H40" s="6" t="s">
        <v>11</v>
      </c>
    </row>
    <row r="41" spans="1:8" ht="70.2" x14ac:dyDescent="0.35">
      <c r="A41" s="5">
        <f t="shared" si="1"/>
        <v>33</v>
      </c>
      <c r="B41" s="6" t="s">
        <v>5</v>
      </c>
      <c r="C41" s="17">
        <v>2.2200000000000002</v>
      </c>
      <c r="D41" s="16" t="s">
        <v>233</v>
      </c>
      <c r="E41" s="15" t="s">
        <v>235</v>
      </c>
      <c r="F41" s="9" t="s">
        <v>236</v>
      </c>
      <c r="G41" s="13">
        <v>18956</v>
      </c>
      <c r="H41" s="6" t="s">
        <v>11</v>
      </c>
    </row>
    <row r="42" spans="1:8" ht="70.2" customHeight="1" x14ac:dyDescent="0.35">
      <c r="A42" s="5">
        <f t="shared" si="1"/>
        <v>34</v>
      </c>
      <c r="B42" s="6" t="s">
        <v>5</v>
      </c>
      <c r="C42" s="17">
        <v>4.22</v>
      </c>
      <c r="D42" s="16" t="s">
        <v>233</v>
      </c>
      <c r="E42" s="15" t="s">
        <v>237</v>
      </c>
      <c r="F42" s="9" t="s">
        <v>236</v>
      </c>
      <c r="G42" s="13">
        <v>19528</v>
      </c>
      <c r="H42" s="6" t="s">
        <v>11</v>
      </c>
    </row>
    <row r="43" spans="1:8" ht="28.2" customHeight="1" x14ac:dyDescent="0.35">
      <c r="A43" s="5">
        <f t="shared" si="1"/>
        <v>35</v>
      </c>
      <c r="B43" s="6" t="s">
        <v>5</v>
      </c>
      <c r="C43" s="17">
        <v>9</v>
      </c>
      <c r="D43" s="16" t="s">
        <v>239</v>
      </c>
      <c r="E43" s="15" t="s">
        <v>238</v>
      </c>
      <c r="F43" s="9" t="s">
        <v>240</v>
      </c>
      <c r="G43" s="13">
        <v>1716</v>
      </c>
      <c r="H43" s="6" t="s">
        <v>11</v>
      </c>
    </row>
    <row r="44" spans="1:8" ht="31.8" customHeight="1" x14ac:dyDescent="0.35">
      <c r="A44" s="5">
        <f t="shared" si="1"/>
        <v>36</v>
      </c>
      <c r="B44" s="6" t="s">
        <v>5</v>
      </c>
      <c r="C44" s="17">
        <v>44.112900000000003</v>
      </c>
      <c r="D44" s="16" t="s">
        <v>239</v>
      </c>
      <c r="E44" s="15" t="s">
        <v>241</v>
      </c>
      <c r="F44" s="24" t="s">
        <v>102</v>
      </c>
      <c r="G44" s="13">
        <v>1029.04</v>
      </c>
      <c r="H44" s="6" t="s">
        <v>11</v>
      </c>
    </row>
    <row r="45" spans="1:8" ht="19.2" customHeight="1" x14ac:dyDescent="0.35">
      <c r="A45" s="5">
        <f t="shared" ref="A45:A54" si="2">A44+1</f>
        <v>37</v>
      </c>
      <c r="B45" s="6" t="s">
        <v>5</v>
      </c>
      <c r="C45" s="17" t="s">
        <v>244</v>
      </c>
      <c r="D45" s="16" t="s">
        <v>239</v>
      </c>
      <c r="E45" s="15" t="s">
        <v>242</v>
      </c>
      <c r="F45" s="9" t="s">
        <v>243</v>
      </c>
      <c r="G45" s="13">
        <v>3000</v>
      </c>
      <c r="H45" s="6" t="s">
        <v>11</v>
      </c>
    </row>
    <row r="46" spans="1:8" ht="43.2" customHeight="1" x14ac:dyDescent="0.35">
      <c r="A46" s="5">
        <f t="shared" si="2"/>
        <v>38</v>
      </c>
      <c r="B46" s="6" t="s">
        <v>5</v>
      </c>
      <c r="C46" s="17" t="s">
        <v>245</v>
      </c>
      <c r="D46" s="16" t="s">
        <v>248</v>
      </c>
      <c r="E46" s="15" t="s">
        <v>246</v>
      </c>
      <c r="F46" s="9" t="s">
        <v>247</v>
      </c>
      <c r="G46" s="13">
        <v>44543.99</v>
      </c>
      <c r="H46" s="6" t="s">
        <v>11</v>
      </c>
    </row>
    <row r="47" spans="1:8" ht="70.2" customHeight="1" x14ac:dyDescent="0.35">
      <c r="A47" s="5">
        <f t="shared" si="2"/>
        <v>39</v>
      </c>
      <c r="B47" s="6" t="s">
        <v>5</v>
      </c>
      <c r="C47" s="17" t="s">
        <v>253</v>
      </c>
      <c r="D47" s="16" t="s">
        <v>248</v>
      </c>
      <c r="E47" s="15" t="s">
        <v>254</v>
      </c>
      <c r="F47" s="9" t="s">
        <v>247</v>
      </c>
      <c r="G47" s="13">
        <v>18796.310000000001</v>
      </c>
      <c r="H47" s="6" t="s">
        <v>11</v>
      </c>
    </row>
    <row r="48" spans="1:8" ht="31.8" x14ac:dyDescent="0.35">
      <c r="A48" s="5">
        <f t="shared" si="2"/>
        <v>40</v>
      </c>
      <c r="B48" s="6" t="s">
        <v>5</v>
      </c>
      <c r="C48" s="17">
        <v>13</v>
      </c>
      <c r="D48" s="16" t="s">
        <v>259</v>
      </c>
      <c r="E48" s="4" t="s">
        <v>258</v>
      </c>
      <c r="F48" s="3" t="s">
        <v>260</v>
      </c>
      <c r="G48" s="13">
        <v>4200</v>
      </c>
      <c r="H48" s="6" t="s">
        <v>11</v>
      </c>
    </row>
    <row r="49" spans="1:8" ht="31.8" x14ac:dyDescent="0.35">
      <c r="A49" s="5">
        <f t="shared" si="2"/>
        <v>41</v>
      </c>
      <c r="B49" s="6" t="s">
        <v>5</v>
      </c>
      <c r="C49" s="17">
        <v>14</v>
      </c>
      <c r="D49" s="16" t="s">
        <v>259</v>
      </c>
      <c r="E49" s="4" t="s">
        <v>261</v>
      </c>
      <c r="F49" s="3" t="s">
        <v>260</v>
      </c>
      <c r="G49" s="13">
        <v>4800</v>
      </c>
      <c r="H49" s="6" t="s">
        <v>11</v>
      </c>
    </row>
    <row r="50" spans="1:8" ht="57" customHeight="1" x14ac:dyDescent="0.35">
      <c r="A50" s="5">
        <f t="shared" si="2"/>
        <v>42</v>
      </c>
      <c r="B50" s="6" t="s">
        <v>5</v>
      </c>
      <c r="C50" s="17" t="s">
        <v>252</v>
      </c>
      <c r="D50" s="16" t="s">
        <v>250</v>
      </c>
      <c r="E50" s="15" t="s">
        <v>249</v>
      </c>
      <c r="F50" s="9" t="s">
        <v>251</v>
      </c>
      <c r="G50" s="13">
        <v>1808.16</v>
      </c>
      <c r="H50" s="6" t="s">
        <v>11</v>
      </c>
    </row>
    <row r="51" spans="1:8" ht="56.4" x14ac:dyDescent="0.35">
      <c r="A51" s="5">
        <f t="shared" si="2"/>
        <v>43</v>
      </c>
      <c r="B51" s="6" t="s">
        <v>5</v>
      </c>
      <c r="C51" s="17">
        <v>15</v>
      </c>
      <c r="D51" s="16" t="s">
        <v>255</v>
      </c>
      <c r="E51" s="15" t="s">
        <v>256</v>
      </c>
      <c r="F51" s="3" t="s">
        <v>257</v>
      </c>
      <c r="G51" s="13">
        <v>352980.68</v>
      </c>
      <c r="H51" s="6" t="s">
        <v>11</v>
      </c>
    </row>
    <row r="52" spans="1:8" ht="56.4" x14ac:dyDescent="0.35">
      <c r="A52" s="5">
        <f t="shared" si="2"/>
        <v>44</v>
      </c>
      <c r="B52" s="6" t="s">
        <v>5</v>
      </c>
      <c r="C52" s="17">
        <v>16</v>
      </c>
      <c r="D52" s="16" t="s">
        <v>255</v>
      </c>
      <c r="E52" s="15" t="s">
        <v>262</v>
      </c>
      <c r="F52" s="3" t="s">
        <v>257</v>
      </c>
      <c r="G52" s="13">
        <v>114287.35</v>
      </c>
      <c r="H52" s="6" t="s">
        <v>11</v>
      </c>
    </row>
    <row r="53" spans="1:8" ht="146.4" x14ac:dyDescent="0.35">
      <c r="A53" s="5">
        <f t="shared" si="2"/>
        <v>45</v>
      </c>
      <c r="B53" s="6" t="s">
        <v>5</v>
      </c>
      <c r="C53" s="17" t="s">
        <v>264</v>
      </c>
      <c r="D53" s="16" t="s">
        <v>265</v>
      </c>
      <c r="E53" s="33" t="s">
        <v>263</v>
      </c>
      <c r="F53" s="21" t="s">
        <v>266</v>
      </c>
      <c r="G53" s="13">
        <v>1500</v>
      </c>
      <c r="H53" s="6" t="s">
        <v>11</v>
      </c>
    </row>
    <row r="54" spans="1:8" ht="28.8" x14ac:dyDescent="0.35">
      <c r="A54" s="5">
        <f t="shared" si="2"/>
        <v>46</v>
      </c>
      <c r="B54" s="6" t="s">
        <v>5</v>
      </c>
      <c r="C54" s="17">
        <v>19</v>
      </c>
      <c r="D54" s="16" t="s">
        <v>265</v>
      </c>
      <c r="E54" s="6" t="s">
        <v>267</v>
      </c>
      <c r="F54" s="9" t="s">
        <v>268</v>
      </c>
      <c r="G54" s="13">
        <v>1600</v>
      </c>
      <c r="H54" s="6" t="s">
        <v>11</v>
      </c>
    </row>
    <row r="55" spans="1:8" ht="27.6" x14ac:dyDescent="0.35">
      <c r="A55" s="5">
        <f t="shared" ref="A55:A60" si="3">A54+1</f>
        <v>47</v>
      </c>
      <c r="B55" s="6" t="s">
        <v>5</v>
      </c>
      <c r="C55" s="17">
        <v>20</v>
      </c>
      <c r="D55" s="16" t="s">
        <v>270</v>
      </c>
      <c r="E55" s="6" t="s">
        <v>269</v>
      </c>
      <c r="F55" s="24" t="s">
        <v>159</v>
      </c>
      <c r="G55" s="13">
        <v>1400</v>
      </c>
      <c r="H55" s="6" t="s">
        <v>11</v>
      </c>
    </row>
    <row r="56" spans="1:8" ht="54" x14ac:dyDescent="0.35">
      <c r="A56" s="5">
        <f t="shared" si="3"/>
        <v>48</v>
      </c>
      <c r="B56" s="6" t="s">
        <v>5</v>
      </c>
      <c r="C56" s="17" t="s">
        <v>271</v>
      </c>
      <c r="D56" s="16" t="s">
        <v>270</v>
      </c>
      <c r="E56" s="33" t="s">
        <v>273</v>
      </c>
      <c r="F56" s="9" t="s">
        <v>272</v>
      </c>
      <c r="G56" s="13">
        <v>14100</v>
      </c>
      <c r="H56" s="6" t="s">
        <v>11</v>
      </c>
    </row>
    <row r="57" spans="1:8" ht="28.8" x14ac:dyDescent="0.35">
      <c r="A57" s="5">
        <f t="shared" si="3"/>
        <v>49</v>
      </c>
      <c r="B57" s="6" t="s">
        <v>5</v>
      </c>
      <c r="C57" s="17">
        <v>21</v>
      </c>
      <c r="D57" s="16" t="s">
        <v>270</v>
      </c>
      <c r="E57" s="6" t="s">
        <v>274</v>
      </c>
      <c r="F57" s="9" t="s">
        <v>275</v>
      </c>
      <c r="G57" s="13">
        <v>1824</v>
      </c>
      <c r="H57" s="6" t="s">
        <v>11</v>
      </c>
    </row>
    <row r="58" spans="1:8" ht="28.8" x14ac:dyDescent="0.35">
      <c r="A58" s="5">
        <f t="shared" si="3"/>
        <v>50</v>
      </c>
      <c r="B58" s="6" t="s">
        <v>5</v>
      </c>
      <c r="C58" s="17">
        <v>22</v>
      </c>
      <c r="D58" s="16" t="s">
        <v>276</v>
      </c>
      <c r="E58" s="6" t="s">
        <v>274</v>
      </c>
      <c r="F58" s="9" t="s">
        <v>275</v>
      </c>
      <c r="G58" s="13">
        <v>277</v>
      </c>
      <c r="H58" s="6" t="s">
        <v>11</v>
      </c>
    </row>
    <row r="59" spans="1:8" ht="54" x14ac:dyDescent="0.35">
      <c r="A59" s="5">
        <f t="shared" si="3"/>
        <v>51</v>
      </c>
      <c r="B59" s="6" t="s">
        <v>5</v>
      </c>
      <c r="C59" s="17">
        <v>23</v>
      </c>
      <c r="D59" s="16" t="s">
        <v>276</v>
      </c>
      <c r="E59" s="33" t="s">
        <v>277</v>
      </c>
      <c r="F59" s="3" t="s">
        <v>260</v>
      </c>
      <c r="G59" s="13">
        <v>6070</v>
      </c>
      <c r="H59" s="6" t="s">
        <v>11</v>
      </c>
    </row>
    <row r="60" spans="1:8" ht="31.8" x14ac:dyDescent="0.35">
      <c r="A60" s="5">
        <f t="shared" si="3"/>
        <v>52</v>
      </c>
      <c r="B60" s="6" t="s">
        <v>5</v>
      </c>
      <c r="C60" s="17" t="s">
        <v>278</v>
      </c>
      <c r="D60" s="16" t="s">
        <v>279</v>
      </c>
      <c r="E60" s="4" t="s">
        <v>280</v>
      </c>
      <c r="F60" s="9" t="s">
        <v>281</v>
      </c>
      <c r="G60" s="13">
        <v>14472</v>
      </c>
      <c r="H60" s="6" t="s">
        <v>11</v>
      </c>
    </row>
    <row r="61" spans="1:8" ht="31.8" x14ac:dyDescent="0.35">
      <c r="A61" s="5">
        <f t="shared" ref="A61:A65" si="4">A60+1</f>
        <v>53</v>
      </c>
      <c r="B61" s="6" t="s">
        <v>5</v>
      </c>
      <c r="C61" s="17">
        <v>432472977</v>
      </c>
      <c r="D61" s="16" t="s">
        <v>279</v>
      </c>
      <c r="E61" s="4" t="s">
        <v>282</v>
      </c>
      <c r="F61" s="9" t="s">
        <v>281</v>
      </c>
      <c r="G61" s="13">
        <v>11250</v>
      </c>
      <c r="H61" s="6" t="s">
        <v>11</v>
      </c>
    </row>
    <row r="62" spans="1:8" ht="28.8" x14ac:dyDescent="0.35">
      <c r="A62" s="5">
        <f t="shared" si="4"/>
        <v>54</v>
      </c>
      <c r="B62" s="6" t="s">
        <v>5</v>
      </c>
      <c r="C62" s="17">
        <v>439632433</v>
      </c>
      <c r="D62" s="16" t="s">
        <v>279</v>
      </c>
      <c r="E62" s="4" t="s">
        <v>283</v>
      </c>
      <c r="F62" s="9" t="s">
        <v>281</v>
      </c>
      <c r="G62" s="13">
        <v>6588</v>
      </c>
      <c r="H62" s="6" t="s">
        <v>11</v>
      </c>
    </row>
    <row r="63" spans="1:8" ht="67.2" x14ac:dyDescent="0.35">
      <c r="A63" s="5">
        <f t="shared" si="4"/>
        <v>55</v>
      </c>
      <c r="B63" s="6" t="s">
        <v>5</v>
      </c>
      <c r="C63" s="17" t="s">
        <v>284</v>
      </c>
      <c r="D63" s="16" t="s">
        <v>279</v>
      </c>
      <c r="E63" s="4" t="s">
        <v>285</v>
      </c>
      <c r="F63" s="24" t="s">
        <v>286</v>
      </c>
      <c r="G63" s="13">
        <v>221.7</v>
      </c>
      <c r="H63" s="6" t="s">
        <v>11</v>
      </c>
    </row>
    <row r="64" spans="1:8" ht="56.4" x14ac:dyDescent="0.35">
      <c r="A64" s="5">
        <f t="shared" si="4"/>
        <v>56</v>
      </c>
      <c r="B64" s="6" t="s">
        <v>5</v>
      </c>
      <c r="C64" s="17">
        <v>1179.0012528</v>
      </c>
      <c r="D64" s="16" t="s">
        <v>279</v>
      </c>
      <c r="E64" s="33" t="s">
        <v>287</v>
      </c>
      <c r="F64" s="9" t="s">
        <v>289</v>
      </c>
      <c r="G64" s="13">
        <v>68248.05</v>
      </c>
      <c r="H64" s="6" t="s">
        <v>288</v>
      </c>
    </row>
    <row r="65" spans="1:8" ht="28.8" x14ac:dyDescent="0.35">
      <c r="A65" s="5">
        <f t="shared" si="4"/>
        <v>57</v>
      </c>
      <c r="B65" s="6" t="s">
        <v>5</v>
      </c>
      <c r="C65" s="17">
        <v>24</v>
      </c>
      <c r="D65" s="16" t="s">
        <v>279</v>
      </c>
      <c r="E65" s="4" t="s">
        <v>290</v>
      </c>
      <c r="F65" s="9" t="s">
        <v>291</v>
      </c>
      <c r="G65" s="13">
        <v>224</v>
      </c>
      <c r="H65" s="6" t="s">
        <v>11</v>
      </c>
    </row>
    <row r="66" spans="1:8" ht="28.8" x14ac:dyDescent="0.35">
      <c r="A66" s="5">
        <f t="shared" ref="A66:A71" si="5">A65+1</f>
        <v>58</v>
      </c>
      <c r="B66" s="6" t="s">
        <v>5</v>
      </c>
      <c r="C66" s="17">
        <v>25</v>
      </c>
      <c r="D66" s="16" t="s">
        <v>279</v>
      </c>
      <c r="E66" s="4" t="s">
        <v>292</v>
      </c>
      <c r="F66" s="9" t="s">
        <v>291</v>
      </c>
      <c r="G66" s="13">
        <v>550</v>
      </c>
      <c r="H66" s="6" t="s">
        <v>11</v>
      </c>
    </row>
    <row r="67" spans="1:8" ht="28.8" x14ac:dyDescent="0.35">
      <c r="A67" s="5">
        <f t="shared" si="5"/>
        <v>59</v>
      </c>
      <c r="B67" s="6" t="s">
        <v>5</v>
      </c>
      <c r="C67" s="17">
        <v>26</v>
      </c>
      <c r="D67" s="16" t="s">
        <v>279</v>
      </c>
      <c r="E67" s="4" t="s">
        <v>293</v>
      </c>
      <c r="F67" s="9" t="s">
        <v>291</v>
      </c>
      <c r="G67" s="13">
        <v>1440</v>
      </c>
      <c r="H67" s="6" t="s">
        <v>11</v>
      </c>
    </row>
    <row r="68" spans="1:8" x14ac:dyDescent="0.35">
      <c r="A68" s="5">
        <f t="shared" si="5"/>
        <v>60</v>
      </c>
      <c r="B68" s="6" t="s">
        <v>5</v>
      </c>
      <c r="C68" s="17">
        <v>27</v>
      </c>
      <c r="D68" s="16" t="s">
        <v>279</v>
      </c>
      <c r="E68" s="4" t="s">
        <v>294</v>
      </c>
      <c r="F68" s="9" t="s">
        <v>14</v>
      </c>
      <c r="G68" s="13">
        <v>420</v>
      </c>
      <c r="H68" s="6" t="s">
        <v>11</v>
      </c>
    </row>
    <row r="69" spans="1:8" x14ac:dyDescent="0.35">
      <c r="A69" s="5">
        <f t="shared" si="5"/>
        <v>61</v>
      </c>
      <c r="B69" s="6" t="s">
        <v>5</v>
      </c>
      <c r="C69" s="17">
        <v>28</v>
      </c>
      <c r="D69" s="16" t="s">
        <v>279</v>
      </c>
      <c r="E69" s="4" t="s">
        <v>295</v>
      </c>
      <c r="F69" s="9" t="s">
        <v>14</v>
      </c>
      <c r="G69" s="13">
        <v>1048.94</v>
      </c>
      <c r="H69" s="6" t="s">
        <v>11</v>
      </c>
    </row>
    <row r="70" spans="1:8" ht="40.799999999999997" x14ac:dyDescent="0.35">
      <c r="A70" s="5">
        <f t="shared" si="5"/>
        <v>62</v>
      </c>
      <c r="B70" s="6" t="s">
        <v>5</v>
      </c>
      <c r="C70" s="17">
        <v>29</v>
      </c>
      <c r="D70" s="16" t="s">
        <v>279</v>
      </c>
      <c r="E70" s="33" t="s">
        <v>296</v>
      </c>
      <c r="F70" s="9" t="s">
        <v>14</v>
      </c>
      <c r="G70" s="13">
        <v>5021.58</v>
      </c>
      <c r="H70" s="6" t="s">
        <v>11</v>
      </c>
    </row>
    <row r="71" spans="1:8" ht="31.8" x14ac:dyDescent="0.35">
      <c r="A71" s="5">
        <f t="shared" si="5"/>
        <v>63</v>
      </c>
      <c r="B71" s="6" t="s">
        <v>5</v>
      </c>
      <c r="C71" s="17">
        <v>30</v>
      </c>
      <c r="D71" s="16" t="s">
        <v>279</v>
      </c>
      <c r="E71" s="4" t="s">
        <v>297</v>
      </c>
      <c r="F71" s="9" t="s">
        <v>30</v>
      </c>
      <c r="G71" s="13">
        <v>2350</v>
      </c>
      <c r="H71" s="6" t="s">
        <v>11</v>
      </c>
    </row>
    <row r="72" spans="1:8" ht="67.2" x14ac:dyDescent="0.35">
      <c r="A72" s="5">
        <f t="shared" ref="A72" si="6">A71+1</f>
        <v>64</v>
      </c>
      <c r="B72" s="6" t="s">
        <v>5</v>
      </c>
      <c r="C72" s="17">
        <v>38</v>
      </c>
      <c r="D72" s="16" t="s">
        <v>300</v>
      </c>
      <c r="E72" s="33" t="s">
        <v>298</v>
      </c>
      <c r="F72" s="3" t="s">
        <v>299</v>
      </c>
      <c r="G72" s="13">
        <v>28800</v>
      </c>
      <c r="H72" s="6" t="s">
        <v>11</v>
      </c>
    </row>
    <row r="73" spans="1:8" ht="47.4" x14ac:dyDescent="0.35">
      <c r="A73" s="5">
        <f t="shared" ref="A73:A75" si="7">A72+1</f>
        <v>65</v>
      </c>
      <c r="B73" s="6" t="s">
        <v>5</v>
      </c>
      <c r="C73" s="17">
        <v>1259</v>
      </c>
      <c r="D73" s="16" t="s">
        <v>302</v>
      </c>
      <c r="E73" s="4" t="s">
        <v>301</v>
      </c>
      <c r="F73" s="24" t="s">
        <v>303</v>
      </c>
      <c r="G73" s="13">
        <v>27000</v>
      </c>
      <c r="H73" s="6" t="s">
        <v>11</v>
      </c>
    </row>
    <row r="74" spans="1:8" x14ac:dyDescent="0.35">
      <c r="A74" s="5">
        <f t="shared" si="7"/>
        <v>66</v>
      </c>
      <c r="B74" s="6" t="s">
        <v>5</v>
      </c>
      <c r="C74" s="17">
        <v>39</v>
      </c>
      <c r="D74" s="16" t="s">
        <v>305</v>
      </c>
      <c r="E74" s="4" t="s">
        <v>304</v>
      </c>
      <c r="F74" s="24" t="s">
        <v>306</v>
      </c>
      <c r="G74" s="13">
        <v>1300</v>
      </c>
      <c r="H74" s="6" t="s">
        <v>11</v>
      </c>
    </row>
    <row r="75" spans="1:8" x14ac:dyDescent="0.35">
      <c r="A75" s="5">
        <f t="shared" si="7"/>
        <v>67</v>
      </c>
      <c r="B75" s="6" t="s">
        <v>5</v>
      </c>
      <c r="C75" s="17">
        <v>40</v>
      </c>
      <c r="D75" s="16" t="s">
        <v>305</v>
      </c>
      <c r="E75" s="4" t="s">
        <v>307</v>
      </c>
      <c r="F75" s="24" t="s">
        <v>306</v>
      </c>
      <c r="G75" s="13">
        <v>4412</v>
      </c>
      <c r="H75" s="6" t="s">
        <v>11</v>
      </c>
    </row>
    <row r="76" spans="1:8" x14ac:dyDescent="0.35">
      <c r="A76" s="5">
        <f t="shared" ref="A76:A77" si="8">A75+1</f>
        <v>68</v>
      </c>
      <c r="B76" s="6" t="s">
        <v>5</v>
      </c>
      <c r="C76" s="17">
        <v>41</v>
      </c>
      <c r="D76" s="16" t="s">
        <v>305</v>
      </c>
      <c r="E76" s="31" t="s">
        <v>308</v>
      </c>
      <c r="F76" s="24" t="s">
        <v>306</v>
      </c>
      <c r="G76" s="13">
        <v>2888</v>
      </c>
      <c r="H76" s="6" t="s">
        <v>11</v>
      </c>
    </row>
    <row r="77" spans="1:8" ht="27.6" x14ac:dyDescent="0.35">
      <c r="A77" s="5">
        <f t="shared" si="8"/>
        <v>69</v>
      </c>
      <c r="B77" s="6" t="s">
        <v>5</v>
      </c>
      <c r="C77" s="17">
        <v>42</v>
      </c>
      <c r="D77" s="16" t="s">
        <v>305</v>
      </c>
      <c r="E77" s="6" t="s">
        <v>310</v>
      </c>
      <c r="F77" s="24" t="s">
        <v>309</v>
      </c>
      <c r="G77" s="13">
        <v>8952</v>
      </c>
      <c r="H77" s="6" t="s">
        <v>11</v>
      </c>
    </row>
    <row r="78" spans="1:8" ht="28.8" x14ac:dyDescent="0.35">
      <c r="A78" s="5">
        <f t="shared" ref="A78:A80" si="9">A77+1</f>
        <v>70</v>
      </c>
      <c r="B78" s="6" t="s">
        <v>5</v>
      </c>
      <c r="C78" s="17">
        <v>441257902</v>
      </c>
      <c r="D78" s="16" t="s">
        <v>312</v>
      </c>
      <c r="E78" s="6" t="s">
        <v>311</v>
      </c>
      <c r="F78" s="9" t="s">
        <v>281</v>
      </c>
      <c r="G78" s="13">
        <v>6048</v>
      </c>
      <c r="H78" s="6" t="s">
        <v>170</v>
      </c>
    </row>
    <row r="79" spans="1:8" x14ac:dyDescent="0.35">
      <c r="A79" s="5">
        <f t="shared" si="9"/>
        <v>71</v>
      </c>
      <c r="B79" s="6" t="s">
        <v>5</v>
      </c>
      <c r="C79" s="17">
        <v>43</v>
      </c>
      <c r="D79" s="16" t="s">
        <v>312</v>
      </c>
      <c r="E79" s="6" t="s">
        <v>313</v>
      </c>
      <c r="F79" s="24" t="s">
        <v>306</v>
      </c>
      <c r="G79" s="13">
        <v>2657</v>
      </c>
      <c r="H79" s="6" t="s">
        <v>11</v>
      </c>
    </row>
    <row r="80" spans="1:8" ht="28.8" x14ac:dyDescent="0.35">
      <c r="A80" s="5">
        <f t="shared" si="9"/>
        <v>72</v>
      </c>
      <c r="B80" s="6" t="s">
        <v>5</v>
      </c>
      <c r="C80" s="17">
        <v>44</v>
      </c>
      <c r="D80" s="16" t="s">
        <v>312</v>
      </c>
      <c r="E80" s="15" t="s">
        <v>314</v>
      </c>
      <c r="F80" s="24" t="s">
        <v>306</v>
      </c>
      <c r="G80" s="13">
        <v>3291</v>
      </c>
      <c r="H80" s="6" t="s">
        <v>11</v>
      </c>
    </row>
    <row r="81" spans="1:8" ht="68.400000000000006" customHeight="1" x14ac:dyDescent="0.35">
      <c r="A81" s="5">
        <f t="shared" ref="A81" si="10">A80+1</f>
        <v>73</v>
      </c>
      <c r="B81" s="6" t="s">
        <v>5</v>
      </c>
      <c r="C81" s="17">
        <v>45</v>
      </c>
      <c r="D81" s="16" t="s">
        <v>312</v>
      </c>
      <c r="E81" s="33" t="s">
        <v>315</v>
      </c>
      <c r="F81" s="3" t="s">
        <v>316</v>
      </c>
      <c r="G81" s="13">
        <v>4360</v>
      </c>
      <c r="H81" s="6" t="s">
        <v>11</v>
      </c>
    </row>
    <row r="82" spans="1:8" ht="42.6" x14ac:dyDescent="0.35">
      <c r="A82" s="5">
        <f t="shared" ref="A82" si="11">A81+1</f>
        <v>74</v>
      </c>
      <c r="B82" s="6" t="s">
        <v>5</v>
      </c>
      <c r="C82" s="17">
        <v>46</v>
      </c>
      <c r="D82" s="16" t="s">
        <v>318</v>
      </c>
      <c r="E82" s="15" t="s">
        <v>317</v>
      </c>
      <c r="F82" s="3" t="s">
        <v>319</v>
      </c>
      <c r="G82" s="13">
        <v>2335.6799999999998</v>
      </c>
      <c r="H82" s="6" t="s">
        <v>11</v>
      </c>
    </row>
    <row r="83" spans="1:8" ht="27.6" x14ac:dyDescent="0.35">
      <c r="A83" s="5">
        <f t="shared" ref="A83:A84" si="12">A82+1</f>
        <v>75</v>
      </c>
      <c r="B83" s="6" t="s">
        <v>5</v>
      </c>
      <c r="C83" s="17">
        <v>47</v>
      </c>
      <c r="D83" s="16" t="s">
        <v>318</v>
      </c>
      <c r="E83" s="4" t="s">
        <v>310</v>
      </c>
      <c r="F83" s="24" t="s">
        <v>309</v>
      </c>
      <c r="G83" s="13">
        <v>131283</v>
      </c>
      <c r="H83" s="6" t="s">
        <v>11</v>
      </c>
    </row>
    <row r="84" spans="1:8" ht="40.799999999999997" x14ac:dyDescent="0.35">
      <c r="A84" s="5">
        <f t="shared" si="12"/>
        <v>76</v>
      </c>
      <c r="B84" s="6" t="s">
        <v>5</v>
      </c>
      <c r="C84" s="17" t="s">
        <v>320</v>
      </c>
      <c r="D84" s="16" t="s">
        <v>321</v>
      </c>
      <c r="E84" s="15" t="s">
        <v>301</v>
      </c>
      <c r="F84" s="24" t="s">
        <v>303</v>
      </c>
      <c r="G84" s="13">
        <v>27000</v>
      </c>
      <c r="H84" s="6" t="s">
        <v>11</v>
      </c>
    </row>
    <row r="85" spans="1:8" ht="31.2" customHeight="1" x14ac:dyDescent="0.35">
      <c r="A85" s="5">
        <f>A83+1</f>
        <v>76</v>
      </c>
      <c r="B85" s="6" t="s">
        <v>5</v>
      </c>
      <c r="C85" s="17">
        <v>48</v>
      </c>
      <c r="D85" s="16" t="s">
        <v>321</v>
      </c>
      <c r="E85" s="4" t="s">
        <v>325</v>
      </c>
      <c r="F85" s="9" t="s">
        <v>319</v>
      </c>
      <c r="G85" s="13">
        <v>4147.25</v>
      </c>
      <c r="H85" s="6" t="s">
        <v>11</v>
      </c>
    </row>
    <row r="86" spans="1:8" ht="67.2" customHeight="1" x14ac:dyDescent="0.35">
      <c r="A86" s="5">
        <f>A84+1</f>
        <v>77</v>
      </c>
      <c r="B86" s="6" t="s">
        <v>5</v>
      </c>
      <c r="C86" s="17">
        <v>49</v>
      </c>
      <c r="D86" s="16" t="s">
        <v>321</v>
      </c>
      <c r="E86" s="33" t="s">
        <v>322</v>
      </c>
      <c r="F86" s="24" t="s">
        <v>324</v>
      </c>
      <c r="G86" s="13">
        <v>695.5</v>
      </c>
      <c r="H86" s="6" t="s">
        <v>323</v>
      </c>
    </row>
    <row r="87" spans="1:8" ht="31.8" x14ac:dyDescent="0.35">
      <c r="A87" s="5">
        <f t="shared" ref="A87" si="13">A86+1</f>
        <v>78</v>
      </c>
      <c r="B87" s="6" t="s">
        <v>5</v>
      </c>
      <c r="C87" s="17">
        <v>50</v>
      </c>
      <c r="D87" s="16" t="s">
        <v>331</v>
      </c>
      <c r="E87" s="4" t="s">
        <v>336</v>
      </c>
      <c r="F87" s="3" t="s">
        <v>260</v>
      </c>
      <c r="G87" s="13">
        <v>1200</v>
      </c>
      <c r="H87" s="6" t="s">
        <v>11</v>
      </c>
    </row>
    <row r="88" spans="1:8" ht="42.6" x14ac:dyDescent="0.35">
      <c r="A88" s="5">
        <f>A87+1</f>
        <v>79</v>
      </c>
      <c r="B88" s="6" t="s">
        <v>5</v>
      </c>
      <c r="C88" s="17">
        <v>51</v>
      </c>
      <c r="D88" s="16" t="s">
        <v>327</v>
      </c>
      <c r="E88" s="15" t="s">
        <v>326</v>
      </c>
      <c r="F88" s="9" t="s">
        <v>14</v>
      </c>
      <c r="G88" s="13">
        <v>7812</v>
      </c>
      <c r="H88" s="6" t="s">
        <v>11</v>
      </c>
    </row>
    <row r="89" spans="1:8" ht="106.8" x14ac:dyDescent="0.35">
      <c r="A89" s="5">
        <f t="shared" ref="A89" si="14">A88+1</f>
        <v>80</v>
      </c>
      <c r="B89" s="6" t="s">
        <v>5</v>
      </c>
      <c r="C89" s="17">
        <v>52</v>
      </c>
      <c r="D89" s="16" t="s">
        <v>327</v>
      </c>
      <c r="E89" s="33" t="s">
        <v>328</v>
      </c>
      <c r="F89" s="9" t="s">
        <v>14</v>
      </c>
      <c r="G89" s="13">
        <v>4518.05</v>
      </c>
      <c r="H89" s="6" t="s">
        <v>11</v>
      </c>
    </row>
    <row r="90" spans="1:8" x14ac:dyDescent="0.35">
      <c r="A90" s="5">
        <f t="shared" ref="A90" si="15">A89+1</f>
        <v>81</v>
      </c>
      <c r="B90" s="6" t="s">
        <v>5</v>
      </c>
      <c r="C90" s="17">
        <v>54</v>
      </c>
      <c r="D90" s="16" t="s">
        <v>331</v>
      </c>
      <c r="E90" s="4" t="s">
        <v>329</v>
      </c>
      <c r="F90" s="39" t="s">
        <v>330</v>
      </c>
      <c r="G90" s="13">
        <v>4237.82</v>
      </c>
      <c r="H90" s="6" t="s">
        <v>11</v>
      </c>
    </row>
    <row r="91" spans="1:8" x14ac:dyDescent="0.35">
      <c r="A91" s="5">
        <f>A90+1</f>
        <v>82</v>
      </c>
      <c r="B91" s="6" t="s">
        <v>5</v>
      </c>
      <c r="C91" s="17">
        <v>55</v>
      </c>
      <c r="D91" s="16" t="s">
        <v>334</v>
      </c>
      <c r="E91" s="4" t="s">
        <v>335</v>
      </c>
      <c r="F91" s="9" t="s">
        <v>14</v>
      </c>
      <c r="G91" s="13">
        <v>474</v>
      </c>
      <c r="H91" s="6" t="s">
        <v>11</v>
      </c>
    </row>
    <row r="92" spans="1:8" ht="40.799999999999997" x14ac:dyDescent="0.35">
      <c r="A92" s="5">
        <f t="shared" ref="A92" si="16">A91+1</f>
        <v>83</v>
      </c>
      <c r="B92" s="6" t="s">
        <v>5</v>
      </c>
      <c r="C92" s="17" t="s">
        <v>341</v>
      </c>
      <c r="D92" s="16" t="s">
        <v>334</v>
      </c>
      <c r="E92" s="15" t="s">
        <v>301</v>
      </c>
      <c r="F92" s="24" t="s">
        <v>303</v>
      </c>
      <c r="G92" s="13">
        <v>27000</v>
      </c>
      <c r="H92" s="6" t="s">
        <v>11</v>
      </c>
    </row>
    <row r="93" spans="1:8" ht="67.2" x14ac:dyDescent="0.35">
      <c r="A93" s="5">
        <f>A92+1</f>
        <v>84</v>
      </c>
      <c r="B93" s="6" t="s">
        <v>5</v>
      </c>
      <c r="C93" s="17">
        <v>56</v>
      </c>
      <c r="D93" s="16" t="s">
        <v>333</v>
      </c>
      <c r="E93" s="33" t="s">
        <v>332</v>
      </c>
      <c r="F93" s="3" t="s">
        <v>177</v>
      </c>
      <c r="G93" s="13">
        <v>71535</v>
      </c>
      <c r="H93" s="6" t="s">
        <v>11</v>
      </c>
    </row>
    <row r="94" spans="1:8" ht="40.799999999999997" x14ac:dyDescent="0.35">
      <c r="A94" s="5">
        <f>A93+1</f>
        <v>85</v>
      </c>
      <c r="B94" s="6" t="s">
        <v>5</v>
      </c>
      <c r="C94" s="17">
        <v>58</v>
      </c>
      <c r="D94" s="16" t="s">
        <v>333</v>
      </c>
      <c r="E94" s="33" t="s">
        <v>338</v>
      </c>
      <c r="F94" s="9" t="s">
        <v>337</v>
      </c>
      <c r="G94" s="13">
        <v>1800</v>
      </c>
      <c r="H94" s="6" t="s">
        <v>11</v>
      </c>
    </row>
    <row r="95" spans="1:8" ht="45" customHeight="1" x14ac:dyDescent="0.35">
      <c r="A95" s="5">
        <f>A94+1</f>
        <v>86</v>
      </c>
      <c r="B95" s="6" t="s">
        <v>5</v>
      </c>
      <c r="C95" s="17">
        <v>59</v>
      </c>
      <c r="D95" s="16" t="s">
        <v>333</v>
      </c>
      <c r="E95" s="15" t="s">
        <v>339</v>
      </c>
      <c r="F95" s="3" t="s">
        <v>340</v>
      </c>
      <c r="G95" s="13">
        <v>1400</v>
      </c>
      <c r="H95" s="6" t="s">
        <v>11</v>
      </c>
    </row>
    <row r="96" spans="1:8" ht="29.4" customHeight="1" x14ac:dyDescent="0.35">
      <c r="A96" s="5">
        <f>A95+1</f>
        <v>87</v>
      </c>
      <c r="B96" s="6" t="s">
        <v>5</v>
      </c>
      <c r="C96" s="17" t="s">
        <v>343</v>
      </c>
      <c r="D96" s="16" t="s">
        <v>342</v>
      </c>
      <c r="E96" s="4" t="s">
        <v>344</v>
      </c>
      <c r="F96" s="9" t="s">
        <v>33</v>
      </c>
      <c r="G96" s="13">
        <v>25210.799999999999</v>
      </c>
      <c r="H96" s="6" t="s">
        <v>11</v>
      </c>
    </row>
    <row r="97" spans="1:8" ht="64.8" customHeight="1" x14ac:dyDescent="0.35">
      <c r="A97" s="5">
        <f>A96+1</f>
        <v>88</v>
      </c>
      <c r="B97" s="6" t="s">
        <v>5</v>
      </c>
      <c r="C97" s="17">
        <v>60</v>
      </c>
      <c r="D97" s="16" t="s">
        <v>345</v>
      </c>
      <c r="E97" s="33" t="s">
        <v>346</v>
      </c>
      <c r="F97" s="9" t="s">
        <v>347</v>
      </c>
      <c r="G97" s="13">
        <v>155633.9</v>
      </c>
      <c r="H97" s="6" t="s">
        <v>11</v>
      </c>
    </row>
    <row r="98" spans="1:8" x14ac:dyDescent="0.35">
      <c r="A98" s="5">
        <f t="shared" ref="A98:A102" si="17">A97+1</f>
        <v>89</v>
      </c>
      <c r="B98" s="6" t="s">
        <v>5</v>
      </c>
      <c r="C98" s="17">
        <v>61</v>
      </c>
      <c r="D98" s="16" t="s">
        <v>348</v>
      </c>
      <c r="E98" s="33" t="s">
        <v>349</v>
      </c>
      <c r="F98" s="9" t="s">
        <v>14</v>
      </c>
      <c r="G98" s="13">
        <v>7649.6</v>
      </c>
      <c r="H98" s="6" t="s">
        <v>11</v>
      </c>
    </row>
    <row r="99" spans="1:8" x14ac:dyDescent="0.35">
      <c r="A99" s="5">
        <f t="shared" si="17"/>
        <v>90</v>
      </c>
      <c r="B99" s="6" t="s">
        <v>5</v>
      </c>
      <c r="C99" s="17">
        <v>62</v>
      </c>
      <c r="D99" s="16" t="s">
        <v>348</v>
      </c>
      <c r="E99" s="4" t="s">
        <v>350</v>
      </c>
      <c r="F99" s="9" t="s">
        <v>14</v>
      </c>
      <c r="G99" s="13">
        <v>659.99</v>
      </c>
      <c r="H99" s="6" t="s">
        <v>11</v>
      </c>
    </row>
    <row r="100" spans="1:8" x14ac:dyDescent="0.35">
      <c r="A100" s="5">
        <f t="shared" si="17"/>
        <v>91</v>
      </c>
      <c r="B100" s="6" t="s">
        <v>5</v>
      </c>
      <c r="C100" s="17">
        <v>63</v>
      </c>
      <c r="D100" s="16" t="s">
        <v>348</v>
      </c>
      <c r="E100" s="4" t="s">
        <v>351</v>
      </c>
      <c r="F100" s="9" t="s">
        <v>14</v>
      </c>
      <c r="G100" s="13">
        <v>234.66</v>
      </c>
      <c r="H100" s="6" t="s">
        <v>11</v>
      </c>
    </row>
    <row r="101" spans="1:8" x14ac:dyDescent="0.35">
      <c r="A101" s="5">
        <f t="shared" si="17"/>
        <v>92</v>
      </c>
      <c r="B101" s="6" t="s">
        <v>5</v>
      </c>
      <c r="C101" s="17">
        <v>64</v>
      </c>
      <c r="D101" s="16" t="s">
        <v>353</v>
      </c>
      <c r="E101" s="4" t="s">
        <v>352</v>
      </c>
      <c r="F101" s="9" t="s">
        <v>14</v>
      </c>
      <c r="G101" s="13">
        <v>807.58</v>
      </c>
      <c r="H101" s="6" t="s">
        <v>11</v>
      </c>
    </row>
    <row r="102" spans="1:8" x14ac:dyDescent="0.35">
      <c r="A102" s="5">
        <f t="shared" si="17"/>
        <v>93</v>
      </c>
      <c r="B102" s="6" t="s">
        <v>5</v>
      </c>
      <c r="C102" s="17">
        <v>65</v>
      </c>
      <c r="D102" s="16" t="s">
        <v>354</v>
      </c>
      <c r="E102" s="4" t="s">
        <v>355</v>
      </c>
      <c r="F102" s="9" t="s">
        <v>14</v>
      </c>
      <c r="G102" s="13">
        <v>198</v>
      </c>
      <c r="H102" s="6" t="s">
        <v>11</v>
      </c>
    </row>
    <row r="103" spans="1:8" x14ac:dyDescent="0.35">
      <c r="A103" s="5">
        <f t="shared" ref="A103" si="18">A102+1</f>
        <v>94</v>
      </c>
      <c r="B103" s="6" t="s">
        <v>5</v>
      </c>
      <c r="C103" s="17">
        <v>66</v>
      </c>
      <c r="D103" s="16" t="s">
        <v>354</v>
      </c>
      <c r="E103" s="4" t="s">
        <v>356</v>
      </c>
      <c r="F103" s="9" t="s">
        <v>14</v>
      </c>
      <c r="G103" s="13">
        <v>759.98</v>
      </c>
      <c r="H103" s="6" t="s">
        <v>11</v>
      </c>
    </row>
    <row r="104" spans="1:8" x14ac:dyDescent="0.35">
      <c r="A104" s="5">
        <f t="shared" ref="A104:A110" si="19">A103+1</f>
        <v>95</v>
      </c>
      <c r="B104" s="6" t="s">
        <v>5</v>
      </c>
      <c r="C104" s="17">
        <v>67</v>
      </c>
      <c r="D104" s="16" t="s">
        <v>354</v>
      </c>
      <c r="E104" s="4" t="s">
        <v>357</v>
      </c>
      <c r="F104" s="9" t="s">
        <v>14</v>
      </c>
      <c r="G104" s="13">
        <v>90</v>
      </c>
      <c r="H104" s="6" t="s">
        <v>11</v>
      </c>
    </row>
    <row r="105" spans="1:8" x14ac:dyDescent="0.35">
      <c r="A105" s="5">
        <f t="shared" si="19"/>
        <v>96</v>
      </c>
      <c r="B105" s="6" t="s">
        <v>5</v>
      </c>
      <c r="C105" s="17">
        <v>68</v>
      </c>
      <c r="D105" s="16" t="s">
        <v>354</v>
      </c>
      <c r="E105" s="4" t="s">
        <v>358</v>
      </c>
      <c r="F105" s="9" t="s">
        <v>14</v>
      </c>
      <c r="G105" s="13">
        <v>474</v>
      </c>
      <c r="H105" s="6" t="s">
        <v>11</v>
      </c>
    </row>
    <row r="106" spans="1:8" x14ac:dyDescent="0.35">
      <c r="A106" s="5">
        <f t="shared" si="19"/>
        <v>97</v>
      </c>
      <c r="B106" s="6" t="s">
        <v>5</v>
      </c>
      <c r="C106" s="17">
        <v>69</v>
      </c>
      <c r="D106" s="16" t="s">
        <v>354</v>
      </c>
      <c r="E106" s="4" t="s">
        <v>359</v>
      </c>
      <c r="F106" s="9" t="s">
        <v>14</v>
      </c>
      <c r="G106" s="13">
        <v>900</v>
      </c>
      <c r="H106" s="6" t="s">
        <v>11</v>
      </c>
    </row>
    <row r="107" spans="1:8" x14ac:dyDescent="0.35">
      <c r="A107" s="5">
        <f t="shared" si="19"/>
        <v>98</v>
      </c>
      <c r="B107" s="6" t="s">
        <v>5</v>
      </c>
      <c r="C107" s="17">
        <v>70</v>
      </c>
      <c r="D107" s="16" t="s">
        <v>354</v>
      </c>
      <c r="E107" s="4" t="s">
        <v>360</v>
      </c>
      <c r="F107" s="9" t="s">
        <v>14</v>
      </c>
      <c r="G107" s="13">
        <v>120</v>
      </c>
      <c r="H107" s="6" t="s">
        <v>11</v>
      </c>
    </row>
    <row r="108" spans="1:8" x14ac:dyDescent="0.35">
      <c r="A108" s="5">
        <f>A107+1</f>
        <v>99</v>
      </c>
      <c r="B108" s="6" t="s">
        <v>5</v>
      </c>
      <c r="C108" s="17">
        <v>71</v>
      </c>
      <c r="D108" s="16" t="s">
        <v>362</v>
      </c>
      <c r="E108" s="33" t="s">
        <v>361</v>
      </c>
      <c r="F108" s="9" t="s">
        <v>14</v>
      </c>
      <c r="G108" s="13">
        <v>1616.68</v>
      </c>
      <c r="H108" s="6" t="s">
        <v>11</v>
      </c>
    </row>
    <row r="109" spans="1:8" x14ac:dyDescent="0.35">
      <c r="A109" s="5">
        <f>A108+1</f>
        <v>100</v>
      </c>
      <c r="B109" s="6" t="s">
        <v>5</v>
      </c>
      <c r="C109" s="36" t="s">
        <v>363</v>
      </c>
      <c r="D109" s="16" t="s">
        <v>362</v>
      </c>
      <c r="E109" s="4" t="s">
        <v>364</v>
      </c>
      <c r="F109" s="24" t="s">
        <v>365</v>
      </c>
      <c r="G109" s="13">
        <v>8100</v>
      </c>
      <c r="H109" s="6" t="s">
        <v>11</v>
      </c>
    </row>
    <row r="110" spans="1:8" x14ac:dyDescent="0.35">
      <c r="A110" s="5">
        <f t="shared" si="19"/>
        <v>101</v>
      </c>
      <c r="B110" s="6" t="s">
        <v>5</v>
      </c>
      <c r="C110" s="17">
        <v>72</v>
      </c>
      <c r="D110" s="16" t="s">
        <v>362</v>
      </c>
      <c r="E110" s="33" t="s">
        <v>366</v>
      </c>
      <c r="F110" s="9" t="s">
        <v>14</v>
      </c>
      <c r="G110" s="13">
        <v>332.48</v>
      </c>
      <c r="H110" s="6" t="s">
        <v>11</v>
      </c>
    </row>
    <row r="111" spans="1:8" x14ac:dyDescent="0.35">
      <c r="A111" s="5">
        <f t="shared" ref="A111:A113" si="20">A110+1</f>
        <v>102</v>
      </c>
      <c r="B111" s="6" t="s">
        <v>5</v>
      </c>
      <c r="C111" s="17">
        <v>73</v>
      </c>
      <c r="D111" s="16" t="s">
        <v>362</v>
      </c>
      <c r="E111" s="4" t="s">
        <v>367</v>
      </c>
      <c r="F111" s="9" t="s">
        <v>14</v>
      </c>
      <c r="G111" s="13">
        <v>1092.48</v>
      </c>
      <c r="H111" s="6" t="s">
        <v>11</v>
      </c>
    </row>
    <row r="112" spans="1:8" x14ac:dyDescent="0.35">
      <c r="A112" s="5">
        <f t="shared" si="20"/>
        <v>103</v>
      </c>
      <c r="B112" s="6" t="s">
        <v>5</v>
      </c>
      <c r="C112" s="17">
        <v>74</v>
      </c>
      <c r="D112" s="16" t="s">
        <v>362</v>
      </c>
      <c r="E112" s="4" t="s">
        <v>368</v>
      </c>
      <c r="F112" s="9" t="s">
        <v>14</v>
      </c>
      <c r="G112" s="13">
        <v>315</v>
      </c>
      <c r="H112" s="6" t="s">
        <v>11</v>
      </c>
    </row>
    <row r="113" spans="1:8" ht="28.8" x14ac:dyDescent="0.35">
      <c r="A113" s="5">
        <f t="shared" si="20"/>
        <v>104</v>
      </c>
      <c r="B113" s="6" t="s">
        <v>5</v>
      </c>
      <c r="C113" s="17" t="s">
        <v>369</v>
      </c>
      <c r="D113" s="16" t="s">
        <v>371</v>
      </c>
      <c r="E113" s="33" t="s">
        <v>370</v>
      </c>
      <c r="F113" s="9" t="s">
        <v>33</v>
      </c>
      <c r="G113" s="13">
        <v>49482.9</v>
      </c>
      <c r="H113" s="6" t="s">
        <v>11</v>
      </c>
    </row>
    <row r="114" spans="1:8" ht="42.6" x14ac:dyDescent="0.35">
      <c r="A114" s="5">
        <f t="shared" ref="A114" si="21">A113+1</f>
        <v>105</v>
      </c>
      <c r="B114" s="6" t="s">
        <v>5</v>
      </c>
      <c r="C114" s="17">
        <v>75</v>
      </c>
      <c r="D114" s="16" t="s">
        <v>372</v>
      </c>
      <c r="E114" s="15" t="s">
        <v>373</v>
      </c>
      <c r="F114" s="3" t="s">
        <v>374</v>
      </c>
      <c r="G114" s="13">
        <v>55250.879999999997</v>
      </c>
      <c r="H114" s="6" t="s">
        <v>11</v>
      </c>
    </row>
    <row r="115" spans="1:8" x14ac:dyDescent="0.35">
      <c r="A115" s="5">
        <f t="shared" ref="A115:A121" si="22">A114+1</f>
        <v>106</v>
      </c>
      <c r="B115" s="6" t="s">
        <v>5</v>
      </c>
      <c r="C115" s="17">
        <v>76</v>
      </c>
      <c r="D115" s="16" t="s">
        <v>372</v>
      </c>
      <c r="E115" s="15" t="s">
        <v>375</v>
      </c>
      <c r="F115" s="3" t="s">
        <v>374</v>
      </c>
      <c r="G115" s="13">
        <v>69060</v>
      </c>
      <c r="H115" s="6" t="s">
        <v>11</v>
      </c>
    </row>
    <row r="116" spans="1:8" x14ac:dyDescent="0.35">
      <c r="A116" s="5">
        <f t="shared" si="22"/>
        <v>107</v>
      </c>
      <c r="B116" s="6" t="s">
        <v>5</v>
      </c>
      <c r="C116" s="17">
        <v>77</v>
      </c>
      <c r="D116" s="16" t="s">
        <v>372</v>
      </c>
      <c r="E116" s="4" t="s">
        <v>376</v>
      </c>
      <c r="F116" s="3" t="s">
        <v>374</v>
      </c>
      <c r="G116" s="13">
        <v>995.1</v>
      </c>
      <c r="H116" s="6" t="s">
        <v>11</v>
      </c>
    </row>
    <row r="117" spans="1:8" x14ac:dyDescent="0.35">
      <c r="A117" s="5">
        <f t="shared" si="22"/>
        <v>108</v>
      </c>
      <c r="B117" s="6" t="s">
        <v>5</v>
      </c>
      <c r="C117" s="17">
        <v>78</v>
      </c>
      <c r="D117" s="16" t="s">
        <v>372</v>
      </c>
      <c r="E117" s="4" t="s">
        <v>377</v>
      </c>
      <c r="F117" s="3" t="s">
        <v>374</v>
      </c>
      <c r="G117" s="13">
        <v>58590</v>
      </c>
      <c r="H117" s="6" t="s">
        <v>11</v>
      </c>
    </row>
    <row r="118" spans="1:8" x14ac:dyDescent="0.35">
      <c r="A118" s="5">
        <f t="shared" si="22"/>
        <v>109</v>
      </c>
      <c r="B118" s="6" t="s">
        <v>5</v>
      </c>
      <c r="C118" s="17">
        <v>79</v>
      </c>
      <c r="D118" s="16" t="s">
        <v>372</v>
      </c>
      <c r="E118" s="15" t="s">
        <v>378</v>
      </c>
      <c r="F118" s="3" t="s">
        <v>374</v>
      </c>
      <c r="G118" s="13">
        <v>2890.2</v>
      </c>
      <c r="H118" s="6" t="s">
        <v>11</v>
      </c>
    </row>
    <row r="119" spans="1:8" x14ac:dyDescent="0.35">
      <c r="A119" s="5">
        <f t="shared" si="22"/>
        <v>110</v>
      </c>
      <c r="B119" s="6" t="s">
        <v>5</v>
      </c>
      <c r="C119" s="17">
        <v>80</v>
      </c>
      <c r="D119" s="16" t="s">
        <v>372</v>
      </c>
      <c r="E119" s="4" t="s">
        <v>379</v>
      </c>
      <c r="F119" s="3" t="s">
        <v>374</v>
      </c>
      <c r="G119" s="13">
        <v>3209.1</v>
      </c>
      <c r="H119" s="6" t="s">
        <v>11</v>
      </c>
    </row>
    <row r="120" spans="1:8" x14ac:dyDescent="0.35">
      <c r="A120" s="5">
        <f t="shared" si="22"/>
        <v>111</v>
      </c>
      <c r="B120" s="6" t="s">
        <v>5</v>
      </c>
      <c r="C120" s="17">
        <v>81</v>
      </c>
      <c r="D120" s="16" t="s">
        <v>372</v>
      </c>
      <c r="E120" s="4" t="s">
        <v>380</v>
      </c>
      <c r="F120" s="3" t="s">
        <v>374</v>
      </c>
      <c r="G120" s="13">
        <v>328.02</v>
      </c>
      <c r="H120" s="6" t="s">
        <v>11</v>
      </c>
    </row>
    <row r="121" spans="1:8" x14ac:dyDescent="0.35">
      <c r="A121" s="5">
        <f t="shared" si="22"/>
        <v>112</v>
      </c>
      <c r="B121" s="6" t="s">
        <v>5</v>
      </c>
      <c r="C121" s="17">
        <v>82</v>
      </c>
      <c r="D121" s="16" t="s">
        <v>372</v>
      </c>
      <c r="E121" s="4" t="s">
        <v>382</v>
      </c>
      <c r="F121" s="24" t="s">
        <v>381</v>
      </c>
      <c r="G121" s="13">
        <v>1300.02</v>
      </c>
      <c r="H121" s="6" t="s">
        <v>11</v>
      </c>
    </row>
    <row r="122" spans="1:8" x14ac:dyDescent="0.35">
      <c r="A122" s="5">
        <f t="shared" ref="A122:A127" si="23">A121+1</f>
        <v>113</v>
      </c>
      <c r="B122" s="6" t="s">
        <v>5</v>
      </c>
      <c r="C122" s="17">
        <v>83</v>
      </c>
      <c r="D122" s="16" t="s">
        <v>384</v>
      </c>
      <c r="E122" s="4" t="s">
        <v>383</v>
      </c>
      <c r="F122" s="9" t="s">
        <v>14</v>
      </c>
      <c r="G122" s="13">
        <v>160</v>
      </c>
      <c r="H122" s="6" t="s">
        <v>11</v>
      </c>
    </row>
    <row r="123" spans="1:8" ht="31.8" x14ac:dyDescent="0.35">
      <c r="A123" s="5">
        <f t="shared" si="23"/>
        <v>114</v>
      </c>
      <c r="B123" s="6" t="s">
        <v>5</v>
      </c>
      <c r="C123" s="17">
        <v>84</v>
      </c>
      <c r="D123" s="16" t="s">
        <v>384</v>
      </c>
      <c r="E123" s="4" t="s">
        <v>385</v>
      </c>
      <c r="F123" s="9" t="s">
        <v>386</v>
      </c>
      <c r="G123" s="13">
        <v>7876</v>
      </c>
      <c r="H123" s="6" t="s">
        <v>11</v>
      </c>
    </row>
    <row r="124" spans="1:8" x14ac:dyDescent="0.35">
      <c r="A124" s="5">
        <f t="shared" si="23"/>
        <v>115</v>
      </c>
      <c r="B124" s="6" t="s">
        <v>5</v>
      </c>
      <c r="C124" s="17">
        <v>85</v>
      </c>
      <c r="D124" s="16" t="s">
        <v>388</v>
      </c>
      <c r="E124" s="4" t="s">
        <v>387</v>
      </c>
      <c r="F124" s="24" t="s">
        <v>389</v>
      </c>
      <c r="G124" s="13">
        <v>2400</v>
      </c>
      <c r="H124" s="6" t="s">
        <v>11</v>
      </c>
    </row>
    <row r="125" spans="1:8" x14ac:dyDescent="0.35">
      <c r="A125" s="5">
        <f t="shared" si="23"/>
        <v>116</v>
      </c>
      <c r="B125" s="6" t="s">
        <v>5</v>
      </c>
      <c r="C125" s="17">
        <v>86</v>
      </c>
      <c r="D125" s="16" t="s">
        <v>388</v>
      </c>
      <c r="E125" s="4" t="s">
        <v>390</v>
      </c>
      <c r="F125" s="9" t="s">
        <v>14</v>
      </c>
      <c r="G125" s="13">
        <v>4111.6000000000004</v>
      </c>
      <c r="H125" s="6" t="s">
        <v>11</v>
      </c>
    </row>
    <row r="126" spans="1:8" x14ac:dyDescent="0.35">
      <c r="A126" s="5">
        <f t="shared" si="23"/>
        <v>117</v>
      </c>
      <c r="B126" s="6" t="s">
        <v>5</v>
      </c>
      <c r="C126" s="17">
        <v>87</v>
      </c>
      <c r="D126" s="16" t="s">
        <v>388</v>
      </c>
      <c r="E126" s="4" t="s">
        <v>391</v>
      </c>
      <c r="F126" s="9" t="s">
        <v>14</v>
      </c>
      <c r="G126" s="13">
        <v>136</v>
      </c>
      <c r="H126" s="6" t="s">
        <v>11</v>
      </c>
    </row>
    <row r="127" spans="1:8" x14ac:dyDescent="0.35">
      <c r="A127" s="5">
        <f t="shared" si="23"/>
        <v>118</v>
      </c>
      <c r="B127" s="6" t="s">
        <v>5</v>
      </c>
      <c r="C127" s="17">
        <v>88</v>
      </c>
      <c r="D127" s="16" t="s">
        <v>388</v>
      </c>
      <c r="E127" s="4" t="s">
        <v>393</v>
      </c>
      <c r="F127" s="24" t="s">
        <v>392</v>
      </c>
      <c r="G127" s="13">
        <v>200</v>
      </c>
      <c r="H127" s="6" t="s">
        <v>11</v>
      </c>
    </row>
    <row r="128" spans="1:8" x14ac:dyDescent="0.35">
      <c r="A128" s="5">
        <f t="shared" ref="A128:A191" si="24">A127+1</f>
        <v>119</v>
      </c>
      <c r="B128" s="6" t="s">
        <v>5</v>
      </c>
      <c r="C128" s="17">
        <v>89</v>
      </c>
      <c r="D128" s="16" t="s">
        <v>388</v>
      </c>
      <c r="E128" s="4" t="s">
        <v>394</v>
      </c>
      <c r="F128" s="24" t="s">
        <v>392</v>
      </c>
      <c r="G128" s="13">
        <v>1204</v>
      </c>
      <c r="H128" s="6" t="s">
        <v>11</v>
      </c>
    </row>
    <row r="129" spans="1:9" x14ac:dyDescent="0.35">
      <c r="A129" s="5">
        <f t="shared" si="24"/>
        <v>120</v>
      </c>
      <c r="B129" s="6" t="s">
        <v>5</v>
      </c>
      <c r="C129" s="17">
        <v>90</v>
      </c>
      <c r="D129" s="16" t="s">
        <v>388</v>
      </c>
      <c r="E129" s="4" t="s">
        <v>395</v>
      </c>
      <c r="F129" s="24" t="s">
        <v>392</v>
      </c>
      <c r="G129" s="13">
        <v>200</v>
      </c>
      <c r="H129" s="6" t="s">
        <v>11</v>
      </c>
    </row>
    <row r="130" spans="1:9" x14ac:dyDescent="0.35">
      <c r="A130" s="5">
        <f t="shared" si="24"/>
        <v>121</v>
      </c>
      <c r="B130" s="6" t="s">
        <v>5</v>
      </c>
      <c r="C130" s="17">
        <v>91</v>
      </c>
      <c r="D130" s="16" t="s">
        <v>388</v>
      </c>
      <c r="E130" s="4" t="s">
        <v>396</v>
      </c>
      <c r="F130" s="24" t="s">
        <v>392</v>
      </c>
      <c r="G130" s="13">
        <v>6420</v>
      </c>
      <c r="H130" s="6" t="s">
        <v>11</v>
      </c>
    </row>
    <row r="131" spans="1:9" ht="21.6" customHeight="1" x14ac:dyDescent="0.35">
      <c r="A131" s="5">
        <f t="shared" si="24"/>
        <v>122</v>
      </c>
      <c r="B131" s="6" t="s">
        <v>5</v>
      </c>
      <c r="C131" s="5">
        <v>92</v>
      </c>
      <c r="D131" s="7">
        <v>44665</v>
      </c>
      <c r="E131" s="4" t="s">
        <v>470</v>
      </c>
      <c r="F131" s="24" t="s">
        <v>392</v>
      </c>
      <c r="G131" s="12">
        <v>1943</v>
      </c>
      <c r="H131" s="6" t="s">
        <v>11</v>
      </c>
      <c r="I131" s="14"/>
    </row>
    <row r="132" spans="1:9" ht="28.8" x14ac:dyDescent="0.35">
      <c r="A132" s="5">
        <f t="shared" si="24"/>
        <v>123</v>
      </c>
      <c r="B132" s="6" t="s">
        <v>5</v>
      </c>
      <c r="C132" s="8" t="s">
        <v>9</v>
      </c>
      <c r="D132" s="7">
        <v>44673</v>
      </c>
      <c r="E132" s="4" t="s">
        <v>471</v>
      </c>
      <c r="F132" s="9" t="s">
        <v>10</v>
      </c>
      <c r="G132" s="12">
        <v>3758</v>
      </c>
      <c r="H132" s="6" t="s">
        <v>11</v>
      </c>
      <c r="I132" s="14"/>
    </row>
    <row r="133" spans="1:9" ht="80.400000000000006" customHeight="1" x14ac:dyDescent="0.35">
      <c r="A133" s="5">
        <f t="shared" si="24"/>
        <v>124</v>
      </c>
      <c r="B133" s="6" t="s">
        <v>5</v>
      </c>
      <c r="C133" s="5">
        <v>6</v>
      </c>
      <c r="D133" s="7">
        <v>44679</v>
      </c>
      <c r="E133" s="33" t="s">
        <v>472</v>
      </c>
      <c r="F133" s="6" t="s">
        <v>12</v>
      </c>
      <c r="G133" s="13">
        <v>67904.789999999994</v>
      </c>
      <c r="H133" s="6" t="s">
        <v>11</v>
      </c>
      <c r="I133" s="14"/>
    </row>
    <row r="134" spans="1:9" ht="20.399999999999999" customHeight="1" x14ac:dyDescent="0.35">
      <c r="A134" s="5">
        <f t="shared" si="24"/>
        <v>125</v>
      </c>
      <c r="B134" s="6" t="s">
        <v>5</v>
      </c>
      <c r="C134" s="8" t="s">
        <v>13</v>
      </c>
      <c r="D134" s="7">
        <v>44679</v>
      </c>
      <c r="E134" s="15" t="s">
        <v>473</v>
      </c>
      <c r="F134" s="39" t="s">
        <v>14</v>
      </c>
      <c r="G134" s="5">
        <v>194.26</v>
      </c>
      <c r="H134" s="6" t="s">
        <v>11</v>
      </c>
      <c r="I134" s="14"/>
    </row>
    <row r="135" spans="1:9" x14ac:dyDescent="0.35">
      <c r="A135" s="5">
        <f t="shared" si="24"/>
        <v>126</v>
      </c>
      <c r="B135" s="6" t="s">
        <v>5</v>
      </c>
      <c r="C135" s="5">
        <v>94</v>
      </c>
      <c r="D135" s="7">
        <v>44679</v>
      </c>
      <c r="E135" s="15" t="s">
        <v>474</v>
      </c>
      <c r="F135" s="39" t="s">
        <v>14</v>
      </c>
      <c r="G135" s="12">
        <v>209</v>
      </c>
      <c r="H135" s="6" t="s">
        <v>11</v>
      </c>
      <c r="I135" s="14"/>
    </row>
    <row r="136" spans="1:9" x14ac:dyDescent="0.35">
      <c r="A136" s="5">
        <f t="shared" si="24"/>
        <v>127</v>
      </c>
      <c r="B136" s="6" t="s">
        <v>5</v>
      </c>
      <c r="C136" s="5">
        <f>C135+1</f>
        <v>95</v>
      </c>
      <c r="D136" s="7">
        <v>44679</v>
      </c>
      <c r="E136" s="15" t="s">
        <v>475</v>
      </c>
      <c r="F136" s="39" t="s">
        <v>14</v>
      </c>
      <c r="G136" s="12">
        <v>478</v>
      </c>
      <c r="H136" s="6" t="s">
        <v>11</v>
      </c>
      <c r="I136" s="14"/>
    </row>
    <row r="137" spans="1:9" x14ac:dyDescent="0.35">
      <c r="A137" s="5">
        <f t="shared" si="24"/>
        <v>128</v>
      </c>
      <c r="B137" s="6" t="s">
        <v>5</v>
      </c>
      <c r="C137" s="8" t="s">
        <v>15</v>
      </c>
      <c r="D137" s="7">
        <v>44679</v>
      </c>
      <c r="E137" s="15" t="s">
        <v>476</v>
      </c>
      <c r="F137" s="39" t="s">
        <v>14</v>
      </c>
      <c r="G137" s="13">
        <v>1000</v>
      </c>
      <c r="H137" s="6" t="s">
        <v>11</v>
      </c>
      <c r="I137" s="14"/>
    </row>
    <row r="138" spans="1:9" ht="43.2" customHeight="1" x14ac:dyDescent="0.35">
      <c r="A138" s="5">
        <f t="shared" si="24"/>
        <v>129</v>
      </c>
      <c r="B138" s="6" t="s">
        <v>5</v>
      </c>
      <c r="C138" s="5">
        <v>49</v>
      </c>
      <c r="D138" s="7" t="s">
        <v>16</v>
      </c>
      <c r="E138" s="15" t="s">
        <v>477</v>
      </c>
      <c r="F138" s="3" t="s">
        <v>17</v>
      </c>
      <c r="G138" s="13">
        <v>4803</v>
      </c>
      <c r="H138" s="6" t="s">
        <v>18</v>
      </c>
    </row>
    <row r="139" spans="1:9" ht="21" customHeight="1" x14ac:dyDescent="0.35">
      <c r="A139" s="5">
        <f t="shared" si="24"/>
        <v>130</v>
      </c>
      <c r="B139" s="6" t="s">
        <v>5</v>
      </c>
      <c r="C139" s="5">
        <v>97</v>
      </c>
      <c r="D139" s="7" t="s">
        <v>19</v>
      </c>
      <c r="E139" s="15" t="s">
        <v>478</v>
      </c>
      <c r="F139" s="9" t="s">
        <v>20</v>
      </c>
      <c r="G139" s="13">
        <v>16474.16</v>
      </c>
      <c r="H139" s="6" t="s">
        <v>11</v>
      </c>
      <c r="I139" s="14"/>
    </row>
    <row r="140" spans="1:9" ht="31.8" customHeight="1" x14ac:dyDescent="0.35">
      <c r="A140" s="5">
        <f t="shared" si="24"/>
        <v>131</v>
      </c>
      <c r="B140" s="6" t="s">
        <v>5</v>
      </c>
      <c r="C140" s="5">
        <v>98</v>
      </c>
      <c r="D140" s="7" t="s">
        <v>21</v>
      </c>
      <c r="E140" s="4" t="s">
        <v>479</v>
      </c>
      <c r="F140" s="6" t="s">
        <v>14</v>
      </c>
      <c r="G140" s="13">
        <v>2100.83</v>
      </c>
      <c r="H140" s="6" t="s">
        <v>22</v>
      </c>
      <c r="I140" s="14"/>
    </row>
    <row r="141" spans="1:9" ht="28.8" customHeight="1" x14ac:dyDescent="0.35">
      <c r="A141" s="5">
        <f t="shared" si="24"/>
        <v>132</v>
      </c>
      <c r="B141" s="6" t="s">
        <v>5</v>
      </c>
      <c r="C141" s="5">
        <v>99</v>
      </c>
      <c r="D141" s="7" t="s">
        <v>21</v>
      </c>
      <c r="E141" s="15" t="s">
        <v>480</v>
      </c>
      <c r="F141" s="39" t="s">
        <v>14</v>
      </c>
      <c r="G141" s="13">
        <v>397.2</v>
      </c>
      <c r="H141" s="6" t="s">
        <v>22</v>
      </c>
      <c r="I141" s="14"/>
    </row>
    <row r="142" spans="1:9" ht="22.2" customHeight="1" x14ac:dyDescent="0.35">
      <c r="A142" s="5">
        <f t="shared" si="24"/>
        <v>133</v>
      </c>
      <c r="B142" s="6" t="s">
        <v>5</v>
      </c>
      <c r="C142" s="5">
        <v>100</v>
      </c>
      <c r="D142" s="7" t="s">
        <v>23</v>
      </c>
      <c r="E142" s="4" t="s">
        <v>481</v>
      </c>
      <c r="F142" s="24" t="s">
        <v>488</v>
      </c>
      <c r="G142" s="13">
        <v>27800</v>
      </c>
      <c r="H142" s="6" t="s">
        <v>11</v>
      </c>
      <c r="I142" s="14"/>
    </row>
    <row r="143" spans="1:9" ht="28.8" x14ac:dyDescent="0.35">
      <c r="A143" s="5">
        <f t="shared" si="24"/>
        <v>134</v>
      </c>
      <c r="B143" s="6" t="s">
        <v>5</v>
      </c>
      <c r="C143" s="5">
        <v>101</v>
      </c>
      <c r="D143" s="7" t="s">
        <v>24</v>
      </c>
      <c r="E143" s="4" t="s">
        <v>482</v>
      </c>
      <c r="F143" s="9" t="s">
        <v>49</v>
      </c>
      <c r="G143" s="13">
        <v>18900</v>
      </c>
      <c r="H143" s="6" t="s">
        <v>25</v>
      </c>
      <c r="I143" s="14"/>
    </row>
    <row r="144" spans="1:9" ht="28.8" x14ac:dyDescent="0.35">
      <c r="A144" s="5">
        <f t="shared" si="24"/>
        <v>135</v>
      </c>
      <c r="B144" s="6" t="s">
        <v>5</v>
      </c>
      <c r="C144" s="5">
        <v>102</v>
      </c>
      <c r="D144" s="7" t="s">
        <v>24</v>
      </c>
      <c r="E144" s="4" t="s">
        <v>483</v>
      </c>
      <c r="F144" s="9" t="s">
        <v>27</v>
      </c>
      <c r="G144" s="13">
        <v>617.99</v>
      </c>
      <c r="H144" s="6" t="s">
        <v>11</v>
      </c>
      <c r="I144" s="14"/>
    </row>
    <row r="145" spans="1:9" ht="67.2" customHeight="1" x14ac:dyDescent="0.35">
      <c r="A145" s="5">
        <f t="shared" si="24"/>
        <v>136</v>
      </c>
      <c r="B145" s="6" t="s">
        <v>5</v>
      </c>
      <c r="C145" s="5">
        <v>10</v>
      </c>
      <c r="D145" s="7" t="s">
        <v>26</v>
      </c>
      <c r="E145" s="33" t="s">
        <v>484</v>
      </c>
      <c r="F145" s="6" t="s">
        <v>12</v>
      </c>
      <c r="G145" s="13">
        <v>5407.3</v>
      </c>
      <c r="H145" s="6" t="s">
        <v>29</v>
      </c>
      <c r="I145" s="14"/>
    </row>
    <row r="146" spans="1:9" ht="27.6" x14ac:dyDescent="0.35">
      <c r="A146" s="5">
        <f t="shared" si="24"/>
        <v>137</v>
      </c>
      <c r="B146" s="6" t="s">
        <v>5</v>
      </c>
      <c r="C146" s="5">
        <v>103</v>
      </c>
      <c r="D146" s="7" t="s">
        <v>28</v>
      </c>
      <c r="E146" s="4" t="s">
        <v>485</v>
      </c>
      <c r="F146" s="24" t="s">
        <v>30</v>
      </c>
      <c r="G146" s="13">
        <v>1210</v>
      </c>
      <c r="H146" s="6" t="s">
        <v>29</v>
      </c>
      <c r="I146" s="14"/>
    </row>
    <row r="147" spans="1:9" ht="28.8" x14ac:dyDescent="0.35">
      <c r="A147" s="5">
        <f t="shared" si="24"/>
        <v>138</v>
      </c>
      <c r="B147" s="6" t="s">
        <v>5</v>
      </c>
      <c r="C147" s="5">
        <v>104</v>
      </c>
      <c r="D147" s="7" t="s">
        <v>31</v>
      </c>
      <c r="E147" s="15" t="s">
        <v>486</v>
      </c>
      <c r="F147" s="39" t="s">
        <v>14</v>
      </c>
      <c r="G147" s="13">
        <v>2500.16</v>
      </c>
      <c r="H147" s="6" t="s">
        <v>29</v>
      </c>
      <c r="I147" s="14"/>
    </row>
    <row r="148" spans="1:9" ht="82.2" customHeight="1" x14ac:dyDescent="0.35">
      <c r="A148" s="5">
        <f t="shared" si="24"/>
        <v>139</v>
      </c>
      <c r="B148" s="6" t="s">
        <v>5</v>
      </c>
      <c r="C148" s="5">
        <v>105</v>
      </c>
      <c r="D148" s="7" t="s">
        <v>32</v>
      </c>
      <c r="E148" s="33" t="s">
        <v>487</v>
      </c>
      <c r="F148" s="3" t="s">
        <v>33</v>
      </c>
      <c r="G148" s="13">
        <v>259500</v>
      </c>
      <c r="H148" s="6" t="s">
        <v>34</v>
      </c>
      <c r="I148" s="14"/>
    </row>
    <row r="149" spans="1:9" x14ac:dyDescent="0.35">
      <c r="A149" s="5">
        <f t="shared" si="24"/>
        <v>140</v>
      </c>
      <c r="B149" s="6" t="s">
        <v>5</v>
      </c>
      <c r="C149" s="5">
        <v>106</v>
      </c>
      <c r="D149" s="7" t="s">
        <v>35</v>
      </c>
      <c r="E149" s="4" t="s">
        <v>489</v>
      </c>
      <c r="F149" s="9" t="s">
        <v>36</v>
      </c>
      <c r="G149" s="13">
        <v>9970</v>
      </c>
      <c r="H149" s="6" t="s">
        <v>29</v>
      </c>
      <c r="I149" s="14"/>
    </row>
    <row r="150" spans="1:9" ht="18" customHeight="1" x14ac:dyDescent="0.35">
      <c r="A150" s="5">
        <f t="shared" si="24"/>
        <v>141</v>
      </c>
      <c r="B150" s="6" t="s">
        <v>5</v>
      </c>
      <c r="C150" s="5">
        <v>107</v>
      </c>
      <c r="D150" s="7" t="s">
        <v>35</v>
      </c>
      <c r="E150" s="4" t="s">
        <v>490</v>
      </c>
      <c r="F150" s="9" t="s">
        <v>36</v>
      </c>
      <c r="G150" s="13">
        <v>480</v>
      </c>
      <c r="H150" s="6" t="s">
        <v>29</v>
      </c>
      <c r="I150" s="14"/>
    </row>
    <row r="151" spans="1:9" ht="54" customHeight="1" x14ac:dyDescent="0.35">
      <c r="A151" s="5">
        <f t="shared" si="24"/>
        <v>142</v>
      </c>
      <c r="B151" s="6" t="s">
        <v>5</v>
      </c>
      <c r="C151" s="5" t="s">
        <v>37</v>
      </c>
      <c r="D151" s="7" t="s">
        <v>38</v>
      </c>
      <c r="E151" s="33" t="s">
        <v>491</v>
      </c>
      <c r="F151" s="9" t="s">
        <v>40</v>
      </c>
      <c r="G151" s="13">
        <v>3300</v>
      </c>
      <c r="H151" s="6" t="s">
        <v>39</v>
      </c>
      <c r="I151" s="14"/>
    </row>
    <row r="152" spans="1:9" ht="41.4" customHeight="1" x14ac:dyDescent="0.35">
      <c r="A152" s="5">
        <f t="shared" si="24"/>
        <v>143</v>
      </c>
      <c r="B152" s="6" t="s">
        <v>5</v>
      </c>
      <c r="C152" s="5">
        <v>108</v>
      </c>
      <c r="D152" s="7" t="s">
        <v>38</v>
      </c>
      <c r="E152" s="33" t="s">
        <v>492</v>
      </c>
      <c r="F152" s="24" t="s">
        <v>40</v>
      </c>
      <c r="G152" s="13">
        <v>993</v>
      </c>
      <c r="H152" s="6" t="s">
        <v>41</v>
      </c>
      <c r="I152" s="14"/>
    </row>
    <row r="153" spans="1:9" ht="17.399999999999999" customHeight="1" x14ac:dyDescent="0.35">
      <c r="A153" s="5">
        <f t="shared" si="24"/>
        <v>144</v>
      </c>
      <c r="B153" s="6" t="s">
        <v>5</v>
      </c>
      <c r="C153" s="5">
        <v>109</v>
      </c>
      <c r="D153" s="7" t="s">
        <v>42</v>
      </c>
      <c r="E153" s="4" t="s">
        <v>493</v>
      </c>
      <c r="F153" s="24" t="s">
        <v>494</v>
      </c>
      <c r="G153" s="13">
        <v>1917</v>
      </c>
      <c r="H153" s="6" t="s">
        <v>29</v>
      </c>
      <c r="I153" s="14"/>
    </row>
    <row r="154" spans="1:9" ht="19.2" customHeight="1" x14ac:dyDescent="0.35">
      <c r="A154" s="5">
        <f t="shared" si="24"/>
        <v>145</v>
      </c>
      <c r="B154" s="6" t="s">
        <v>5</v>
      </c>
      <c r="C154" s="5">
        <v>110</v>
      </c>
      <c r="D154" s="7" t="s">
        <v>42</v>
      </c>
      <c r="E154" s="4" t="s">
        <v>495</v>
      </c>
      <c r="F154" s="24" t="s">
        <v>494</v>
      </c>
      <c r="G154" s="13">
        <v>700</v>
      </c>
      <c r="H154" s="6" t="s">
        <v>29</v>
      </c>
      <c r="I154" s="14"/>
    </row>
    <row r="155" spans="1:9" ht="18" customHeight="1" x14ac:dyDescent="0.35">
      <c r="A155" s="5">
        <f t="shared" si="24"/>
        <v>146</v>
      </c>
      <c r="B155" s="6" t="s">
        <v>5</v>
      </c>
      <c r="C155" s="5">
        <v>111</v>
      </c>
      <c r="D155" s="7" t="s">
        <v>43</v>
      </c>
      <c r="E155" s="4" t="s">
        <v>496</v>
      </c>
      <c r="F155" s="39" t="s">
        <v>14</v>
      </c>
      <c r="G155" s="13">
        <v>1415.99</v>
      </c>
      <c r="H155" s="6" t="s">
        <v>29</v>
      </c>
      <c r="I155" s="14"/>
    </row>
    <row r="156" spans="1:9" ht="31.2" customHeight="1" x14ac:dyDescent="0.35">
      <c r="A156" s="5">
        <f t="shared" si="24"/>
        <v>147</v>
      </c>
      <c r="B156" s="6" t="s">
        <v>5</v>
      </c>
      <c r="C156" s="5">
        <v>112</v>
      </c>
      <c r="D156" s="7" t="s">
        <v>43</v>
      </c>
      <c r="E156" s="15" t="s">
        <v>497</v>
      </c>
      <c r="F156" s="39" t="s">
        <v>14</v>
      </c>
      <c r="G156" s="13">
        <v>1098</v>
      </c>
      <c r="H156" s="6" t="s">
        <v>29</v>
      </c>
      <c r="I156" s="14"/>
    </row>
    <row r="157" spans="1:9" ht="18" customHeight="1" x14ac:dyDescent="0.35">
      <c r="A157" s="5">
        <f t="shared" si="24"/>
        <v>148</v>
      </c>
      <c r="B157" s="6" t="s">
        <v>5</v>
      </c>
      <c r="C157" s="5">
        <v>113</v>
      </c>
      <c r="D157" s="7" t="s">
        <v>43</v>
      </c>
      <c r="E157" s="33" t="s">
        <v>498</v>
      </c>
      <c r="F157" s="39" t="s">
        <v>14</v>
      </c>
      <c r="G157" s="13">
        <v>6856.03</v>
      </c>
      <c r="H157" s="6" t="s">
        <v>29</v>
      </c>
      <c r="I157" s="14"/>
    </row>
    <row r="158" spans="1:9" ht="19.8" customHeight="1" x14ac:dyDescent="0.35">
      <c r="A158" s="5">
        <f t="shared" si="24"/>
        <v>149</v>
      </c>
      <c r="B158" s="6" t="s">
        <v>5</v>
      </c>
      <c r="C158" s="5">
        <v>114</v>
      </c>
      <c r="D158" s="7" t="s">
        <v>43</v>
      </c>
      <c r="E158" s="33" t="s">
        <v>499</v>
      </c>
      <c r="F158" s="39" t="s">
        <v>14</v>
      </c>
      <c r="G158" s="13">
        <v>3050.17</v>
      </c>
      <c r="H158" s="6" t="s">
        <v>29</v>
      </c>
      <c r="I158" s="14"/>
    </row>
    <row r="159" spans="1:9" ht="18.600000000000001" customHeight="1" x14ac:dyDescent="0.35">
      <c r="A159" s="5">
        <f t="shared" si="24"/>
        <v>150</v>
      </c>
      <c r="B159" s="6" t="s">
        <v>5</v>
      </c>
      <c r="C159" s="5">
        <v>115</v>
      </c>
      <c r="D159" s="7" t="s">
        <v>44</v>
      </c>
      <c r="E159" s="4" t="s">
        <v>501</v>
      </c>
      <c r="F159" s="9" t="s">
        <v>500</v>
      </c>
      <c r="G159" s="13">
        <v>801</v>
      </c>
      <c r="H159" s="6" t="s">
        <v>29</v>
      </c>
      <c r="I159" s="14"/>
    </row>
    <row r="160" spans="1:9" ht="28.8" customHeight="1" x14ac:dyDescent="0.35">
      <c r="A160" s="5">
        <f t="shared" si="24"/>
        <v>151</v>
      </c>
      <c r="B160" s="6" t="s">
        <v>5</v>
      </c>
      <c r="C160" s="5">
        <v>116</v>
      </c>
      <c r="D160" s="7" t="s">
        <v>44</v>
      </c>
      <c r="E160" s="15" t="s">
        <v>503</v>
      </c>
      <c r="F160" s="9" t="s">
        <v>502</v>
      </c>
      <c r="G160" s="13">
        <v>12750</v>
      </c>
      <c r="H160" s="6" t="s">
        <v>11</v>
      </c>
      <c r="I160" s="14"/>
    </row>
    <row r="161" spans="1:9" ht="28.8" customHeight="1" x14ac:dyDescent="0.35">
      <c r="A161" s="5">
        <f t="shared" si="24"/>
        <v>152</v>
      </c>
      <c r="B161" s="6" t="s">
        <v>5</v>
      </c>
      <c r="C161" s="5">
        <v>117</v>
      </c>
      <c r="D161" s="7" t="s">
        <v>45</v>
      </c>
      <c r="E161" s="15" t="s">
        <v>504</v>
      </c>
      <c r="F161" s="9" t="s">
        <v>27</v>
      </c>
      <c r="G161" s="13">
        <v>630.23</v>
      </c>
      <c r="H161" s="6" t="s">
        <v>29</v>
      </c>
      <c r="I161" s="14"/>
    </row>
    <row r="162" spans="1:9" ht="31.8" customHeight="1" x14ac:dyDescent="0.35">
      <c r="A162" s="5">
        <f t="shared" si="24"/>
        <v>153</v>
      </c>
      <c r="B162" s="6" t="s">
        <v>5</v>
      </c>
      <c r="C162" s="5">
        <v>118</v>
      </c>
      <c r="D162" s="7" t="s">
        <v>45</v>
      </c>
      <c r="E162" s="15" t="s">
        <v>505</v>
      </c>
      <c r="F162" s="9" t="s">
        <v>27</v>
      </c>
      <c r="G162" s="13">
        <v>156</v>
      </c>
      <c r="H162" s="6" t="s">
        <v>29</v>
      </c>
      <c r="I162" s="14"/>
    </row>
    <row r="163" spans="1:9" ht="41.4" customHeight="1" x14ac:dyDescent="0.35">
      <c r="A163" s="5">
        <f t="shared" si="24"/>
        <v>154</v>
      </c>
      <c r="B163" s="6" t="s">
        <v>5</v>
      </c>
      <c r="C163" s="5">
        <v>119</v>
      </c>
      <c r="D163" s="7" t="s">
        <v>46</v>
      </c>
      <c r="E163" s="15" t="s">
        <v>506</v>
      </c>
      <c r="F163" s="9" t="s">
        <v>299</v>
      </c>
      <c r="G163" s="13">
        <v>1500</v>
      </c>
      <c r="H163" s="6" t="s">
        <v>47</v>
      </c>
      <c r="I163" s="14"/>
    </row>
    <row r="164" spans="1:9" ht="28.8" x14ac:dyDescent="0.35">
      <c r="A164" s="5">
        <f t="shared" si="24"/>
        <v>155</v>
      </c>
      <c r="B164" s="6" t="s">
        <v>5</v>
      </c>
      <c r="C164" s="5">
        <v>120</v>
      </c>
      <c r="D164" s="7" t="s">
        <v>48</v>
      </c>
      <c r="E164" s="4" t="s">
        <v>507</v>
      </c>
      <c r="F164" s="9" t="s">
        <v>49</v>
      </c>
      <c r="G164" s="13">
        <v>17475</v>
      </c>
      <c r="H164" s="6" t="s">
        <v>47</v>
      </c>
      <c r="I164" s="14"/>
    </row>
    <row r="165" spans="1:9" ht="30" customHeight="1" x14ac:dyDescent="0.35">
      <c r="A165" s="5">
        <f t="shared" si="24"/>
        <v>156</v>
      </c>
      <c r="B165" s="6" t="s">
        <v>5</v>
      </c>
      <c r="C165" s="5">
        <v>121</v>
      </c>
      <c r="D165" s="7" t="s">
        <v>48</v>
      </c>
      <c r="E165" s="15" t="s">
        <v>510</v>
      </c>
      <c r="F165" s="9" t="s">
        <v>50</v>
      </c>
      <c r="G165" s="13">
        <v>1515</v>
      </c>
      <c r="H165" s="6" t="s">
        <v>11</v>
      </c>
      <c r="I165" s="14"/>
    </row>
    <row r="166" spans="1:9" ht="28.8" x14ac:dyDescent="0.35">
      <c r="A166" s="5">
        <f t="shared" si="24"/>
        <v>157</v>
      </c>
      <c r="B166" s="6" t="s">
        <v>5</v>
      </c>
      <c r="C166" s="5">
        <v>122</v>
      </c>
      <c r="D166" s="7" t="s">
        <v>51</v>
      </c>
      <c r="E166" s="15" t="s">
        <v>508</v>
      </c>
      <c r="F166" s="9" t="s">
        <v>52</v>
      </c>
      <c r="G166" s="13">
        <v>520</v>
      </c>
      <c r="H166" s="6" t="s">
        <v>47</v>
      </c>
      <c r="I166" s="14"/>
    </row>
    <row r="167" spans="1:9" ht="31.2" customHeight="1" x14ac:dyDescent="0.35">
      <c r="A167" s="5">
        <f t="shared" si="24"/>
        <v>158</v>
      </c>
      <c r="B167" s="6" t="s">
        <v>5</v>
      </c>
      <c r="C167" s="5">
        <v>123</v>
      </c>
      <c r="D167" s="7" t="s">
        <v>51</v>
      </c>
      <c r="E167" s="15" t="s">
        <v>509</v>
      </c>
      <c r="F167" s="9" t="s">
        <v>36</v>
      </c>
      <c r="G167" s="13">
        <v>750</v>
      </c>
      <c r="H167" s="6" t="s">
        <v>47</v>
      </c>
      <c r="I167" s="14"/>
    </row>
    <row r="168" spans="1:9" ht="26.4" customHeight="1" x14ac:dyDescent="0.35">
      <c r="A168" s="5">
        <f t="shared" si="24"/>
        <v>159</v>
      </c>
      <c r="B168" s="6" t="s">
        <v>5</v>
      </c>
      <c r="C168" s="5">
        <v>124</v>
      </c>
      <c r="D168" s="7" t="s">
        <v>51</v>
      </c>
      <c r="E168" s="33" t="s">
        <v>511</v>
      </c>
      <c r="F168" s="24" t="s">
        <v>53</v>
      </c>
      <c r="G168" s="13">
        <v>437.88</v>
      </c>
      <c r="H168" s="6" t="s">
        <v>47</v>
      </c>
      <c r="I168" s="14"/>
    </row>
    <row r="169" spans="1:9" ht="19.2" customHeight="1" x14ac:dyDescent="0.35">
      <c r="A169" s="5">
        <f t="shared" si="24"/>
        <v>160</v>
      </c>
      <c r="B169" s="6" t="s">
        <v>5</v>
      </c>
      <c r="C169" s="5">
        <v>125</v>
      </c>
      <c r="D169" s="7" t="s">
        <v>51</v>
      </c>
      <c r="E169" s="4" t="s">
        <v>512</v>
      </c>
      <c r="F169" s="24" t="s">
        <v>53</v>
      </c>
      <c r="G169" s="13">
        <v>670.02</v>
      </c>
      <c r="H169" s="6" t="s">
        <v>47</v>
      </c>
      <c r="I169" s="14"/>
    </row>
    <row r="170" spans="1:9" ht="30" customHeight="1" x14ac:dyDescent="0.35">
      <c r="A170" s="5">
        <f t="shared" si="24"/>
        <v>161</v>
      </c>
      <c r="B170" s="6" t="s">
        <v>5</v>
      </c>
      <c r="C170" s="5">
        <v>126</v>
      </c>
      <c r="D170" s="7" t="s">
        <v>51</v>
      </c>
      <c r="E170" s="15" t="s">
        <v>513</v>
      </c>
      <c r="F170" s="24" t="s">
        <v>53</v>
      </c>
      <c r="G170" s="13">
        <v>700.02</v>
      </c>
      <c r="H170" s="6" t="s">
        <v>47</v>
      </c>
      <c r="I170" s="14"/>
    </row>
    <row r="171" spans="1:9" ht="28.8" customHeight="1" x14ac:dyDescent="0.35">
      <c r="A171" s="5">
        <f t="shared" si="24"/>
        <v>162</v>
      </c>
      <c r="B171" s="6" t="s">
        <v>5</v>
      </c>
      <c r="C171" s="5">
        <v>127</v>
      </c>
      <c r="D171" s="7" t="s">
        <v>54</v>
      </c>
      <c r="E171" s="15" t="s">
        <v>514</v>
      </c>
      <c r="F171" s="24" t="s">
        <v>389</v>
      </c>
      <c r="G171" s="13">
        <v>107900</v>
      </c>
      <c r="H171" s="6" t="s">
        <v>47</v>
      </c>
      <c r="I171" s="14"/>
    </row>
    <row r="172" spans="1:9" x14ac:dyDescent="0.35">
      <c r="A172" s="5">
        <f t="shared" si="24"/>
        <v>163</v>
      </c>
      <c r="B172" s="6" t="s">
        <v>5</v>
      </c>
      <c r="C172" s="5">
        <v>128</v>
      </c>
      <c r="D172" s="7" t="s">
        <v>54</v>
      </c>
      <c r="E172" s="4" t="s">
        <v>515</v>
      </c>
      <c r="F172" s="24" t="s">
        <v>389</v>
      </c>
      <c r="G172" s="13">
        <v>41910</v>
      </c>
      <c r="H172" s="6" t="s">
        <v>11</v>
      </c>
      <c r="I172" s="14"/>
    </row>
    <row r="173" spans="1:9" ht="54" x14ac:dyDescent="0.35">
      <c r="A173" s="5">
        <f t="shared" si="24"/>
        <v>164</v>
      </c>
      <c r="B173" s="6" t="s">
        <v>5</v>
      </c>
      <c r="C173" s="5">
        <v>129</v>
      </c>
      <c r="D173" s="7" t="s">
        <v>55</v>
      </c>
      <c r="E173" s="33" t="s">
        <v>516</v>
      </c>
      <c r="F173" s="3" t="s">
        <v>56</v>
      </c>
      <c r="G173" s="13">
        <v>298002</v>
      </c>
      <c r="H173" s="6" t="s">
        <v>34</v>
      </c>
      <c r="I173" s="14"/>
    </row>
    <row r="174" spans="1:9" ht="64.2" customHeight="1" x14ac:dyDescent="0.35">
      <c r="A174" s="5">
        <f t="shared" si="24"/>
        <v>165</v>
      </c>
      <c r="B174" s="6" t="s">
        <v>5</v>
      </c>
      <c r="C174" s="5">
        <v>12</v>
      </c>
      <c r="D174" s="16" t="s">
        <v>57</v>
      </c>
      <c r="E174" s="33" t="s">
        <v>517</v>
      </c>
      <c r="F174" s="6" t="s">
        <v>12</v>
      </c>
      <c r="G174" s="13">
        <v>171325.04</v>
      </c>
      <c r="H174" s="6" t="s">
        <v>34</v>
      </c>
      <c r="I174" s="14"/>
    </row>
    <row r="175" spans="1:9" ht="68.400000000000006" customHeight="1" x14ac:dyDescent="0.35">
      <c r="A175" s="5">
        <f t="shared" si="24"/>
        <v>166</v>
      </c>
      <c r="B175" s="6" t="s">
        <v>5</v>
      </c>
      <c r="C175" s="5">
        <v>13</v>
      </c>
      <c r="D175" s="16" t="s">
        <v>57</v>
      </c>
      <c r="E175" s="33" t="s">
        <v>518</v>
      </c>
      <c r="F175" s="6" t="s">
        <v>12</v>
      </c>
      <c r="G175" s="13">
        <v>6242.9</v>
      </c>
      <c r="H175" s="6" t="s">
        <v>34</v>
      </c>
      <c r="I175" s="14"/>
    </row>
    <row r="176" spans="1:9" x14ac:dyDescent="0.35">
      <c r="A176" s="5">
        <f t="shared" si="24"/>
        <v>167</v>
      </c>
      <c r="B176" s="6" t="s">
        <v>5</v>
      </c>
      <c r="C176" s="5">
        <v>14</v>
      </c>
      <c r="D176" s="16" t="s">
        <v>57</v>
      </c>
      <c r="E176" s="4" t="s">
        <v>519</v>
      </c>
      <c r="F176" s="6" t="s">
        <v>12</v>
      </c>
      <c r="G176" s="13">
        <v>15355</v>
      </c>
      <c r="H176" s="6" t="s">
        <v>67</v>
      </c>
      <c r="I176" s="14"/>
    </row>
    <row r="177" spans="1:9" x14ac:dyDescent="0.35">
      <c r="A177" s="5">
        <f t="shared" si="24"/>
        <v>168</v>
      </c>
      <c r="B177" s="6" t="s">
        <v>5</v>
      </c>
      <c r="C177" s="17" t="s">
        <v>61</v>
      </c>
      <c r="D177" s="16" t="s">
        <v>58</v>
      </c>
      <c r="E177" s="4" t="s">
        <v>520</v>
      </c>
      <c r="F177" s="24" t="s">
        <v>60</v>
      </c>
      <c r="G177" s="13">
        <v>250</v>
      </c>
      <c r="H177" s="6" t="s">
        <v>47</v>
      </c>
      <c r="I177" s="14"/>
    </row>
    <row r="178" spans="1:9" ht="30.6" customHeight="1" x14ac:dyDescent="0.35">
      <c r="A178" s="5">
        <f t="shared" si="24"/>
        <v>169</v>
      </c>
      <c r="B178" s="6" t="s">
        <v>5</v>
      </c>
      <c r="C178" s="17">
        <f>C173+1</f>
        <v>130</v>
      </c>
      <c r="D178" s="16" t="s">
        <v>62</v>
      </c>
      <c r="E178" s="15" t="s">
        <v>521</v>
      </c>
      <c r="F178" s="39" t="s">
        <v>14</v>
      </c>
      <c r="G178" s="13">
        <v>324</v>
      </c>
      <c r="H178" s="6" t="s">
        <v>47</v>
      </c>
      <c r="I178" s="14"/>
    </row>
    <row r="179" spans="1:9" x14ac:dyDescent="0.35">
      <c r="A179" s="5">
        <f t="shared" si="24"/>
        <v>170</v>
      </c>
      <c r="B179" s="6" t="s">
        <v>5</v>
      </c>
      <c r="C179" s="17">
        <f t="shared" ref="C179:C189" si="25">C178+1</f>
        <v>131</v>
      </c>
      <c r="D179" s="16" t="s">
        <v>62</v>
      </c>
      <c r="E179" s="4" t="s">
        <v>522</v>
      </c>
      <c r="F179" s="39" t="s">
        <v>14</v>
      </c>
      <c r="G179" s="13">
        <v>2745</v>
      </c>
      <c r="H179" s="6" t="s">
        <v>47</v>
      </c>
      <c r="I179" s="14"/>
    </row>
    <row r="180" spans="1:9" ht="40.799999999999997" x14ac:dyDescent="0.35">
      <c r="A180" s="5">
        <f t="shared" si="24"/>
        <v>171</v>
      </c>
      <c r="B180" s="6" t="s">
        <v>5</v>
      </c>
      <c r="C180" s="17">
        <f t="shared" si="25"/>
        <v>132</v>
      </c>
      <c r="D180" s="16" t="s">
        <v>62</v>
      </c>
      <c r="E180" s="33" t="s">
        <v>523</v>
      </c>
      <c r="F180" s="39" t="s">
        <v>14</v>
      </c>
      <c r="G180" s="13">
        <v>3889.51</v>
      </c>
      <c r="H180" s="6" t="s">
        <v>47</v>
      </c>
      <c r="I180" s="14"/>
    </row>
    <row r="181" spans="1:9" x14ac:dyDescent="0.35">
      <c r="A181" s="5">
        <f t="shared" si="24"/>
        <v>172</v>
      </c>
      <c r="B181" s="6" t="s">
        <v>5</v>
      </c>
      <c r="C181" s="17">
        <f t="shared" si="25"/>
        <v>133</v>
      </c>
      <c r="D181" s="16" t="s">
        <v>62</v>
      </c>
      <c r="E181" s="4" t="s">
        <v>524</v>
      </c>
      <c r="F181" s="6" t="s">
        <v>14</v>
      </c>
      <c r="G181" s="13">
        <v>95</v>
      </c>
      <c r="H181" s="6" t="s">
        <v>47</v>
      </c>
      <c r="I181" s="14"/>
    </row>
    <row r="182" spans="1:9" ht="18" customHeight="1" x14ac:dyDescent="0.35">
      <c r="A182" s="5">
        <f t="shared" si="24"/>
        <v>173</v>
      </c>
      <c r="B182" s="6" t="s">
        <v>5</v>
      </c>
      <c r="C182" s="17">
        <f t="shared" si="25"/>
        <v>134</v>
      </c>
      <c r="D182" s="16" t="s">
        <v>62</v>
      </c>
      <c r="E182" s="4" t="s">
        <v>525</v>
      </c>
      <c r="F182" s="6" t="s">
        <v>14</v>
      </c>
      <c r="G182" s="13">
        <v>88.01</v>
      </c>
      <c r="H182" s="6" t="s">
        <v>47</v>
      </c>
      <c r="I182" s="14"/>
    </row>
    <row r="183" spans="1:9" ht="17.399999999999999" customHeight="1" x14ac:dyDescent="0.35">
      <c r="A183" s="5">
        <f t="shared" si="24"/>
        <v>174</v>
      </c>
      <c r="B183" s="6" t="s">
        <v>5</v>
      </c>
      <c r="C183" s="17">
        <f t="shared" si="25"/>
        <v>135</v>
      </c>
      <c r="D183" s="16" t="s">
        <v>62</v>
      </c>
      <c r="E183" s="33" t="s">
        <v>526</v>
      </c>
      <c r="F183" s="39" t="s">
        <v>14</v>
      </c>
      <c r="G183" s="13">
        <v>1834.79</v>
      </c>
      <c r="H183" s="6" t="s">
        <v>47</v>
      </c>
      <c r="I183" s="14"/>
    </row>
    <row r="184" spans="1:9" x14ac:dyDescent="0.35">
      <c r="A184" s="5">
        <f t="shared" si="24"/>
        <v>175</v>
      </c>
      <c r="B184" s="6" t="s">
        <v>5</v>
      </c>
      <c r="C184" s="17">
        <f t="shared" si="25"/>
        <v>136</v>
      </c>
      <c r="D184" s="16" t="s">
        <v>62</v>
      </c>
      <c r="E184" s="4" t="s">
        <v>527</v>
      </c>
      <c r="F184" s="39" t="s">
        <v>14</v>
      </c>
      <c r="G184" s="13">
        <v>371.99</v>
      </c>
      <c r="H184" s="6" t="s">
        <v>47</v>
      </c>
      <c r="I184" s="14"/>
    </row>
    <row r="185" spans="1:9" x14ac:dyDescent="0.35">
      <c r="A185" s="5">
        <f t="shared" si="24"/>
        <v>176</v>
      </c>
      <c r="B185" s="6" t="s">
        <v>5</v>
      </c>
      <c r="C185" s="17">
        <f t="shared" si="25"/>
        <v>137</v>
      </c>
      <c r="D185" s="16" t="s">
        <v>62</v>
      </c>
      <c r="E185" s="4" t="s">
        <v>528</v>
      </c>
      <c r="F185" s="6" t="s">
        <v>14</v>
      </c>
      <c r="G185" s="13">
        <v>3099.98</v>
      </c>
      <c r="H185" s="6" t="s">
        <v>47</v>
      </c>
      <c r="I185" s="14"/>
    </row>
    <row r="186" spans="1:9" ht="80.400000000000006" x14ac:dyDescent="0.35">
      <c r="A186" s="5">
        <f t="shared" si="24"/>
        <v>177</v>
      </c>
      <c r="B186" s="6" t="s">
        <v>5</v>
      </c>
      <c r="C186" s="17">
        <f>C185+1</f>
        <v>138</v>
      </c>
      <c r="D186" s="16" t="s">
        <v>63</v>
      </c>
      <c r="E186" s="33" t="s">
        <v>529</v>
      </c>
      <c r="F186" s="3" t="s">
        <v>59</v>
      </c>
      <c r="G186" s="13">
        <v>32783.96</v>
      </c>
      <c r="H186" s="6" t="s">
        <v>11</v>
      </c>
    </row>
    <row r="187" spans="1:9" ht="28.8" x14ac:dyDescent="0.35">
      <c r="A187" s="5">
        <f t="shared" si="24"/>
        <v>178</v>
      </c>
      <c r="B187" s="6" t="s">
        <v>5</v>
      </c>
      <c r="C187" s="17">
        <f t="shared" si="25"/>
        <v>139</v>
      </c>
      <c r="D187" s="16" t="s">
        <v>63</v>
      </c>
      <c r="E187" s="15" t="s">
        <v>530</v>
      </c>
      <c r="F187" s="39" t="s">
        <v>14</v>
      </c>
      <c r="G187" s="13">
        <v>1829.43</v>
      </c>
      <c r="H187" s="6" t="s">
        <v>47</v>
      </c>
      <c r="I187" s="14"/>
    </row>
    <row r="188" spans="1:9" ht="19.2" customHeight="1" x14ac:dyDescent="0.35">
      <c r="A188" s="5">
        <f t="shared" si="24"/>
        <v>179</v>
      </c>
      <c r="B188" s="6" t="s">
        <v>5</v>
      </c>
      <c r="C188" s="17">
        <f t="shared" si="25"/>
        <v>140</v>
      </c>
      <c r="D188" s="16" t="s">
        <v>63</v>
      </c>
      <c r="E188" s="4" t="s">
        <v>531</v>
      </c>
      <c r="F188" s="39" t="s">
        <v>14</v>
      </c>
      <c r="G188" s="13">
        <v>53.28</v>
      </c>
      <c r="H188" s="6" t="s">
        <v>47</v>
      </c>
      <c r="I188" s="14"/>
    </row>
    <row r="189" spans="1:9" ht="67.2" x14ac:dyDescent="0.35">
      <c r="A189" s="5">
        <f t="shared" si="24"/>
        <v>180</v>
      </c>
      <c r="B189" s="6" t="s">
        <v>5</v>
      </c>
      <c r="C189" s="17">
        <f t="shared" si="25"/>
        <v>141</v>
      </c>
      <c r="D189" s="16" t="s">
        <v>63</v>
      </c>
      <c r="E189" s="33" t="s">
        <v>532</v>
      </c>
      <c r="F189" s="39" t="s">
        <v>14</v>
      </c>
      <c r="G189" s="13">
        <v>3775.48</v>
      </c>
      <c r="H189" s="6" t="s">
        <v>47</v>
      </c>
      <c r="I189" s="14"/>
    </row>
    <row r="190" spans="1:9" ht="28.8" x14ac:dyDescent="0.35">
      <c r="A190" s="5">
        <f t="shared" si="24"/>
        <v>181</v>
      </c>
      <c r="B190" s="6" t="s">
        <v>5</v>
      </c>
      <c r="C190" s="17">
        <f>C189+1</f>
        <v>142</v>
      </c>
      <c r="D190" s="16" t="s">
        <v>64</v>
      </c>
      <c r="E190" s="4" t="s">
        <v>533</v>
      </c>
      <c r="F190" s="9" t="s">
        <v>534</v>
      </c>
      <c r="G190" s="13">
        <v>23220</v>
      </c>
      <c r="H190" s="6" t="s">
        <v>34</v>
      </c>
      <c r="I190" s="14"/>
    </row>
    <row r="191" spans="1:9" x14ac:dyDescent="0.35">
      <c r="A191" s="5">
        <f t="shared" si="24"/>
        <v>182</v>
      </c>
      <c r="B191" s="6" t="s">
        <v>5</v>
      </c>
      <c r="C191" s="5">
        <f>C190+1</f>
        <v>143</v>
      </c>
      <c r="D191" s="7" t="s">
        <v>64</v>
      </c>
      <c r="E191" s="4" t="s">
        <v>535</v>
      </c>
      <c r="F191" s="9" t="s">
        <v>65</v>
      </c>
      <c r="G191" s="13">
        <v>546</v>
      </c>
      <c r="H191" s="6" t="s">
        <v>47</v>
      </c>
      <c r="I191" s="14"/>
    </row>
    <row r="192" spans="1:9" ht="31.8" x14ac:dyDescent="0.35">
      <c r="A192" s="5">
        <f t="shared" ref="A192:A255" si="26">A191+1</f>
        <v>183</v>
      </c>
      <c r="B192" s="6" t="s">
        <v>5</v>
      </c>
      <c r="C192" s="17">
        <f t="shared" ref="C192:C199" si="27">C191+1</f>
        <v>144</v>
      </c>
      <c r="D192" s="16" t="s">
        <v>64</v>
      </c>
      <c r="E192" s="4" t="s">
        <v>536</v>
      </c>
      <c r="F192" s="9" t="s">
        <v>65</v>
      </c>
      <c r="G192" s="13">
        <v>1275</v>
      </c>
      <c r="H192" s="6" t="s">
        <v>47</v>
      </c>
      <c r="I192" s="14"/>
    </row>
    <row r="193" spans="1:9" ht="18" customHeight="1" x14ac:dyDescent="0.35">
      <c r="A193" s="5">
        <f t="shared" si="26"/>
        <v>184</v>
      </c>
      <c r="B193" s="6" t="s">
        <v>5</v>
      </c>
      <c r="C193" s="17">
        <f t="shared" si="27"/>
        <v>145</v>
      </c>
      <c r="D193" s="16" t="s">
        <v>64</v>
      </c>
      <c r="E193" s="15" t="s">
        <v>537</v>
      </c>
      <c r="F193" s="24" t="s">
        <v>494</v>
      </c>
      <c r="G193" s="13">
        <v>208</v>
      </c>
      <c r="H193" s="6" t="s">
        <v>47</v>
      </c>
      <c r="I193" s="14"/>
    </row>
    <row r="194" spans="1:9" x14ac:dyDescent="0.35">
      <c r="A194" s="5">
        <f t="shared" si="26"/>
        <v>185</v>
      </c>
      <c r="B194" s="6" t="s">
        <v>5</v>
      </c>
      <c r="C194" s="17">
        <f t="shared" si="27"/>
        <v>146</v>
      </c>
      <c r="D194" s="16" t="s">
        <v>64</v>
      </c>
      <c r="E194" s="33" t="s">
        <v>538</v>
      </c>
      <c r="F194" s="24" t="s">
        <v>494</v>
      </c>
      <c r="G194" s="13">
        <v>3350</v>
      </c>
      <c r="H194" s="6" t="s">
        <v>47</v>
      </c>
      <c r="I194" s="14"/>
    </row>
    <row r="195" spans="1:9" x14ac:dyDescent="0.35">
      <c r="A195" s="5">
        <f t="shared" si="26"/>
        <v>186</v>
      </c>
      <c r="B195" s="6" t="s">
        <v>5</v>
      </c>
      <c r="C195" s="17">
        <f t="shared" si="27"/>
        <v>147</v>
      </c>
      <c r="D195" s="16" t="s">
        <v>64</v>
      </c>
      <c r="E195" s="4" t="s">
        <v>539</v>
      </c>
      <c r="F195" s="6" t="s">
        <v>14</v>
      </c>
      <c r="G195" s="13">
        <v>274.61</v>
      </c>
      <c r="H195" s="6" t="s">
        <v>47</v>
      </c>
      <c r="I195" s="14"/>
    </row>
    <row r="196" spans="1:9" x14ac:dyDescent="0.35">
      <c r="A196" s="5">
        <f t="shared" si="26"/>
        <v>187</v>
      </c>
      <c r="B196" s="6" t="s">
        <v>5</v>
      </c>
      <c r="C196" s="17">
        <f t="shared" si="27"/>
        <v>148</v>
      </c>
      <c r="D196" s="16" t="s">
        <v>64</v>
      </c>
      <c r="E196" s="4" t="s">
        <v>528</v>
      </c>
      <c r="F196" s="6" t="s">
        <v>14</v>
      </c>
      <c r="G196" s="13">
        <v>4167.9799999999996</v>
      </c>
      <c r="H196" s="6" t="s">
        <v>47</v>
      </c>
      <c r="I196" s="14"/>
    </row>
    <row r="197" spans="1:9" ht="15.6" customHeight="1" x14ac:dyDescent="0.35">
      <c r="A197" s="5">
        <f t="shared" si="26"/>
        <v>188</v>
      </c>
      <c r="B197" s="6" t="s">
        <v>5</v>
      </c>
      <c r="C197" s="17">
        <f t="shared" si="27"/>
        <v>149</v>
      </c>
      <c r="D197" s="16" t="s">
        <v>64</v>
      </c>
      <c r="E197" s="4" t="s">
        <v>540</v>
      </c>
      <c r="F197" s="6" t="s">
        <v>14</v>
      </c>
      <c r="G197" s="13">
        <v>79.98</v>
      </c>
      <c r="H197" s="6" t="s">
        <v>47</v>
      </c>
      <c r="I197" s="14"/>
    </row>
    <row r="198" spans="1:9" x14ac:dyDescent="0.35">
      <c r="A198" s="5">
        <f t="shared" si="26"/>
        <v>189</v>
      </c>
      <c r="B198" s="6" t="s">
        <v>5</v>
      </c>
      <c r="C198" s="17">
        <f t="shared" si="27"/>
        <v>150</v>
      </c>
      <c r="D198" s="16" t="s">
        <v>64</v>
      </c>
      <c r="E198" s="4" t="s">
        <v>541</v>
      </c>
      <c r="F198" s="6" t="s">
        <v>14</v>
      </c>
      <c r="G198" s="13">
        <v>615</v>
      </c>
      <c r="H198" s="6" t="s">
        <v>47</v>
      </c>
      <c r="I198" s="14"/>
    </row>
    <row r="199" spans="1:9" ht="28.8" x14ac:dyDescent="0.35">
      <c r="A199" s="5">
        <f t="shared" si="26"/>
        <v>190</v>
      </c>
      <c r="B199" s="6" t="s">
        <v>5</v>
      </c>
      <c r="C199" s="17">
        <f t="shared" si="27"/>
        <v>151</v>
      </c>
      <c r="D199" s="16" t="s">
        <v>66</v>
      </c>
      <c r="E199" s="4" t="s">
        <v>542</v>
      </c>
      <c r="F199" s="9" t="s">
        <v>68</v>
      </c>
      <c r="G199" s="13">
        <v>40008</v>
      </c>
      <c r="H199" s="6" t="s">
        <v>67</v>
      </c>
      <c r="I199" s="14"/>
    </row>
    <row r="200" spans="1:9" ht="31.8" x14ac:dyDescent="0.35">
      <c r="A200" s="5">
        <f t="shared" si="26"/>
        <v>191</v>
      </c>
      <c r="B200" s="6" t="s">
        <v>5</v>
      </c>
      <c r="C200" s="17">
        <f>C199+1</f>
        <v>152</v>
      </c>
      <c r="D200" s="16" t="s">
        <v>69</v>
      </c>
      <c r="E200" s="4" t="s">
        <v>543</v>
      </c>
      <c r="F200" s="3" t="s">
        <v>33</v>
      </c>
      <c r="G200" s="13">
        <v>12500</v>
      </c>
      <c r="H200" s="6" t="s">
        <v>11</v>
      </c>
      <c r="I200" s="14"/>
    </row>
    <row r="201" spans="1:9" x14ac:dyDescent="0.35">
      <c r="A201" s="5">
        <f t="shared" si="26"/>
        <v>192</v>
      </c>
      <c r="B201" s="6" t="s">
        <v>5</v>
      </c>
      <c r="C201" s="17">
        <f>C200+1</f>
        <v>153</v>
      </c>
      <c r="D201" s="16" t="s">
        <v>70</v>
      </c>
      <c r="E201" s="4" t="s">
        <v>544</v>
      </c>
      <c r="F201" s="9" t="s">
        <v>545</v>
      </c>
      <c r="G201" s="13">
        <v>17800</v>
      </c>
      <c r="H201" s="6" t="s">
        <v>67</v>
      </c>
      <c r="I201" s="14"/>
    </row>
    <row r="202" spans="1:9" ht="28.8" x14ac:dyDescent="0.35">
      <c r="A202" s="5">
        <f t="shared" si="26"/>
        <v>193</v>
      </c>
      <c r="B202" s="6" t="s">
        <v>5</v>
      </c>
      <c r="C202" s="17" t="s">
        <v>72</v>
      </c>
      <c r="D202" s="16" t="s">
        <v>71</v>
      </c>
      <c r="E202" s="15" t="s">
        <v>547</v>
      </c>
      <c r="F202" s="9" t="s">
        <v>546</v>
      </c>
      <c r="G202" s="13">
        <v>460</v>
      </c>
      <c r="H202" s="6" t="s">
        <v>67</v>
      </c>
      <c r="I202" s="14"/>
    </row>
    <row r="203" spans="1:9" ht="28.8" x14ac:dyDescent="0.35">
      <c r="A203" s="5">
        <f t="shared" si="26"/>
        <v>194</v>
      </c>
      <c r="B203" s="6" t="s">
        <v>5</v>
      </c>
      <c r="C203" s="17">
        <f>C201+1</f>
        <v>154</v>
      </c>
      <c r="D203" s="16" t="s">
        <v>71</v>
      </c>
      <c r="E203" s="15" t="s">
        <v>548</v>
      </c>
      <c r="F203" s="9" t="s">
        <v>389</v>
      </c>
      <c r="G203" s="13">
        <v>45500</v>
      </c>
      <c r="H203" s="6" t="s">
        <v>67</v>
      </c>
      <c r="I203" s="14"/>
    </row>
    <row r="204" spans="1:9" ht="40.799999999999997" x14ac:dyDescent="0.35">
      <c r="A204" s="5">
        <f t="shared" si="26"/>
        <v>195</v>
      </c>
      <c r="B204" s="6" t="s">
        <v>5</v>
      </c>
      <c r="C204" s="17">
        <f>C203+1</f>
        <v>155</v>
      </c>
      <c r="D204" s="16" t="s">
        <v>73</v>
      </c>
      <c r="E204" s="4" t="s">
        <v>549</v>
      </c>
      <c r="F204" s="24" t="s">
        <v>74</v>
      </c>
      <c r="G204" s="13">
        <v>900</v>
      </c>
      <c r="H204" s="6" t="s">
        <v>67</v>
      </c>
      <c r="I204" s="14"/>
    </row>
    <row r="205" spans="1:9" ht="54" x14ac:dyDescent="0.35">
      <c r="A205" s="5">
        <f t="shared" si="26"/>
        <v>196</v>
      </c>
      <c r="B205" s="6" t="s">
        <v>5</v>
      </c>
      <c r="C205" s="17">
        <f>C204+1</f>
        <v>156</v>
      </c>
      <c r="D205" s="16" t="s">
        <v>75</v>
      </c>
      <c r="E205" s="33" t="s">
        <v>550</v>
      </c>
      <c r="F205" s="24" t="s">
        <v>494</v>
      </c>
      <c r="G205" s="13">
        <f>904+1658</f>
        <v>2562</v>
      </c>
      <c r="H205" s="6" t="s">
        <v>67</v>
      </c>
      <c r="I205" s="14"/>
    </row>
    <row r="206" spans="1:9" ht="18.600000000000001" customHeight="1" x14ac:dyDescent="0.35">
      <c r="A206" s="5">
        <f t="shared" si="26"/>
        <v>197</v>
      </c>
      <c r="B206" s="6" t="s">
        <v>5</v>
      </c>
      <c r="C206" s="17">
        <f t="shared" ref="C206:C233" si="28">C205+1</f>
        <v>157</v>
      </c>
      <c r="D206" s="16" t="s">
        <v>75</v>
      </c>
      <c r="E206" s="4" t="s">
        <v>551</v>
      </c>
      <c r="F206" s="24" t="s">
        <v>494</v>
      </c>
      <c r="G206" s="13">
        <v>100</v>
      </c>
      <c r="H206" s="6" t="s">
        <v>67</v>
      </c>
      <c r="I206" s="14"/>
    </row>
    <row r="207" spans="1:9" ht="15.6" customHeight="1" x14ac:dyDescent="0.35">
      <c r="A207" s="5">
        <f t="shared" si="26"/>
        <v>198</v>
      </c>
      <c r="B207" s="6" t="s">
        <v>5</v>
      </c>
      <c r="C207" s="17">
        <f t="shared" si="28"/>
        <v>158</v>
      </c>
      <c r="D207" s="16" t="s">
        <v>75</v>
      </c>
      <c r="E207" s="4" t="s">
        <v>552</v>
      </c>
      <c r="F207" s="24" t="s">
        <v>494</v>
      </c>
      <c r="G207" s="13">
        <v>1014</v>
      </c>
      <c r="H207" s="6" t="s">
        <v>67</v>
      </c>
      <c r="I207" s="14"/>
    </row>
    <row r="208" spans="1:9" ht="40.799999999999997" x14ac:dyDescent="0.35">
      <c r="A208" s="5">
        <f t="shared" si="26"/>
        <v>199</v>
      </c>
      <c r="B208" s="6" t="s">
        <v>5</v>
      </c>
      <c r="C208" s="17">
        <f t="shared" si="28"/>
        <v>159</v>
      </c>
      <c r="D208" s="16" t="s">
        <v>76</v>
      </c>
      <c r="E208" s="4" t="s">
        <v>553</v>
      </c>
      <c r="F208" s="24" t="s">
        <v>74</v>
      </c>
      <c r="G208" s="18">
        <v>1200</v>
      </c>
      <c r="H208" s="6" t="s">
        <v>67</v>
      </c>
      <c r="I208" s="14"/>
    </row>
    <row r="209" spans="1:9" ht="80.400000000000006" x14ac:dyDescent="0.35">
      <c r="A209" s="5">
        <f t="shared" si="26"/>
        <v>200</v>
      </c>
      <c r="B209" s="6" t="s">
        <v>5</v>
      </c>
      <c r="C209" s="17">
        <f t="shared" si="28"/>
        <v>160</v>
      </c>
      <c r="D209" s="16" t="s">
        <v>77</v>
      </c>
      <c r="E209" s="33" t="s">
        <v>554</v>
      </c>
      <c r="F209" s="3" t="s">
        <v>59</v>
      </c>
      <c r="G209" s="13">
        <v>8931.49</v>
      </c>
      <c r="H209" s="6" t="s">
        <v>11</v>
      </c>
      <c r="I209" s="14"/>
    </row>
    <row r="210" spans="1:9" x14ac:dyDescent="0.35">
      <c r="A210" s="5">
        <f t="shared" si="26"/>
        <v>201</v>
      </c>
      <c r="B210" s="6" t="s">
        <v>5</v>
      </c>
      <c r="C210" s="17">
        <f t="shared" si="28"/>
        <v>161</v>
      </c>
      <c r="D210" s="16" t="s">
        <v>78</v>
      </c>
      <c r="E210" s="6" t="s">
        <v>82</v>
      </c>
      <c r="F210" s="19"/>
      <c r="G210" s="19"/>
      <c r="H210" s="19"/>
    </row>
    <row r="211" spans="1:9" ht="31.2" customHeight="1" x14ac:dyDescent="0.35">
      <c r="A211" s="5">
        <f t="shared" si="26"/>
        <v>202</v>
      </c>
      <c r="B211" s="6" t="s">
        <v>5</v>
      </c>
      <c r="C211" s="17">
        <f t="shared" si="28"/>
        <v>162</v>
      </c>
      <c r="D211" s="16" t="s">
        <v>81</v>
      </c>
      <c r="E211" s="15" t="s">
        <v>555</v>
      </c>
      <c r="F211" s="9" t="s">
        <v>79</v>
      </c>
      <c r="G211" s="13">
        <v>3528</v>
      </c>
      <c r="H211" s="6" t="s">
        <v>67</v>
      </c>
      <c r="I211" s="14"/>
    </row>
    <row r="212" spans="1:9" ht="27.6" x14ac:dyDescent="0.35">
      <c r="A212" s="5">
        <f t="shared" si="26"/>
        <v>203</v>
      </c>
      <c r="B212" s="6" t="s">
        <v>5</v>
      </c>
      <c r="C212" s="17">
        <f t="shared" si="28"/>
        <v>163</v>
      </c>
      <c r="D212" s="16" t="s">
        <v>81</v>
      </c>
      <c r="E212" s="6" t="s">
        <v>556</v>
      </c>
      <c r="F212" s="24" t="s">
        <v>80</v>
      </c>
      <c r="G212" s="13">
        <v>1480</v>
      </c>
      <c r="H212" s="6" t="s">
        <v>67</v>
      </c>
      <c r="I212" s="14"/>
    </row>
    <row r="213" spans="1:9" ht="19.8" customHeight="1" x14ac:dyDescent="0.35">
      <c r="A213" s="5">
        <f t="shared" si="26"/>
        <v>204</v>
      </c>
      <c r="B213" s="6" t="s">
        <v>5</v>
      </c>
      <c r="C213" s="17">
        <f t="shared" si="28"/>
        <v>164</v>
      </c>
      <c r="D213" s="16" t="s">
        <v>81</v>
      </c>
      <c r="E213" s="4" t="s">
        <v>557</v>
      </c>
      <c r="F213" s="24" t="s">
        <v>494</v>
      </c>
      <c r="G213" s="13">
        <v>819</v>
      </c>
      <c r="H213" s="6" t="s">
        <v>67</v>
      </c>
      <c r="I213" s="14"/>
    </row>
    <row r="214" spans="1:9" ht="67.2" x14ac:dyDescent="0.35">
      <c r="A214" s="5">
        <f t="shared" si="26"/>
        <v>205</v>
      </c>
      <c r="B214" s="6" t="s">
        <v>5</v>
      </c>
      <c r="C214" s="17">
        <f t="shared" si="28"/>
        <v>165</v>
      </c>
      <c r="D214" s="16" t="s">
        <v>81</v>
      </c>
      <c r="E214" s="33" t="s">
        <v>558</v>
      </c>
      <c r="F214" s="24" t="s">
        <v>494</v>
      </c>
      <c r="G214" s="13">
        <f>824+165</f>
        <v>989</v>
      </c>
      <c r="H214" s="6" t="s">
        <v>67</v>
      </c>
      <c r="I214" s="14"/>
    </row>
    <row r="215" spans="1:9" x14ac:dyDescent="0.35">
      <c r="A215" s="5">
        <f t="shared" si="26"/>
        <v>206</v>
      </c>
      <c r="B215" s="6" t="s">
        <v>5</v>
      </c>
      <c r="C215" s="17">
        <f t="shared" si="28"/>
        <v>166</v>
      </c>
      <c r="D215" s="16" t="s">
        <v>81</v>
      </c>
      <c r="E215" s="4" t="s">
        <v>559</v>
      </c>
      <c r="F215" s="6" t="s">
        <v>14</v>
      </c>
      <c r="G215" s="13">
        <v>564</v>
      </c>
      <c r="H215" s="6" t="s">
        <v>67</v>
      </c>
      <c r="I215" s="14"/>
    </row>
    <row r="216" spans="1:9" x14ac:dyDescent="0.35">
      <c r="A216" s="5">
        <f t="shared" si="26"/>
        <v>207</v>
      </c>
      <c r="B216" s="6" t="s">
        <v>5</v>
      </c>
      <c r="C216" s="17">
        <f t="shared" si="28"/>
        <v>167</v>
      </c>
      <c r="D216" s="16" t="s">
        <v>81</v>
      </c>
      <c r="E216" s="4" t="s">
        <v>560</v>
      </c>
      <c r="F216" s="6" t="s">
        <v>14</v>
      </c>
      <c r="G216" s="13">
        <v>1243.22</v>
      </c>
      <c r="H216" s="6" t="s">
        <v>67</v>
      </c>
      <c r="I216" s="14"/>
    </row>
    <row r="217" spans="1:9" x14ac:dyDescent="0.35">
      <c r="A217" s="5">
        <f t="shared" si="26"/>
        <v>208</v>
      </c>
      <c r="B217" s="6" t="s">
        <v>5</v>
      </c>
      <c r="C217" s="17">
        <f t="shared" si="28"/>
        <v>168</v>
      </c>
      <c r="D217" s="16" t="s">
        <v>81</v>
      </c>
      <c r="E217" s="4" t="s">
        <v>561</v>
      </c>
      <c r="F217" s="6" t="s">
        <v>14</v>
      </c>
      <c r="G217" s="13">
        <v>469</v>
      </c>
      <c r="H217" s="6" t="s">
        <v>67</v>
      </c>
      <c r="I217" s="14"/>
    </row>
    <row r="218" spans="1:9" ht="31.8" x14ac:dyDescent="0.35">
      <c r="A218" s="5">
        <f t="shared" si="26"/>
        <v>209</v>
      </c>
      <c r="B218" s="6" t="s">
        <v>5</v>
      </c>
      <c r="C218" s="17">
        <f t="shared" si="28"/>
        <v>169</v>
      </c>
      <c r="D218" s="16" t="s">
        <v>81</v>
      </c>
      <c r="E218" s="4" t="s">
        <v>562</v>
      </c>
      <c r="F218" s="6" t="s">
        <v>14</v>
      </c>
      <c r="G218" s="13">
        <v>1978.94</v>
      </c>
      <c r="H218" s="6" t="s">
        <v>67</v>
      </c>
      <c r="I218" s="14"/>
    </row>
    <row r="219" spans="1:9" ht="28.8" customHeight="1" x14ac:dyDescent="0.35">
      <c r="A219" s="5">
        <f t="shared" si="26"/>
        <v>210</v>
      </c>
      <c r="B219" s="6" t="s">
        <v>5</v>
      </c>
      <c r="C219" s="17">
        <f t="shared" si="28"/>
        <v>170</v>
      </c>
      <c r="D219" s="16" t="s">
        <v>83</v>
      </c>
      <c r="E219" s="4" t="s">
        <v>563</v>
      </c>
      <c r="F219" s="9" t="s">
        <v>27</v>
      </c>
      <c r="G219" s="13">
        <v>5508.36</v>
      </c>
      <c r="H219" s="6" t="s">
        <v>67</v>
      </c>
      <c r="I219" s="14"/>
    </row>
    <row r="220" spans="1:9" x14ac:dyDescent="0.35">
      <c r="A220" s="5">
        <f t="shared" si="26"/>
        <v>211</v>
      </c>
      <c r="B220" s="6" t="s">
        <v>5</v>
      </c>
      <c r="C220" s="17">
        <f t="shared" si="28"/>
        <v>171</v>
      </c>
      <c r="D220" s="16" t="s">
        <v>84</v>
      </c>
      <c r="E220" s="4" t="s">
        <v>564</v>
      </c>
      <c r="F220" s="24" t="s">
        <v>494</v>
      </c>
      <c r="G220" s="13">
        <v>148</v>
      </c>
      <c r="H220" s="6" t="s">
        <v>67</v>
      </c>
      <c r="I220" s="14"/>
    </row>
    <row r="221" spans="1:9" ht="17.399999999999999" customHeight="1" x14ac:dyDescent="0.35">
      <c r="A221" s="5">
        <f t="shared" si="26"/>
        <v>212</v>
      </c>
      <c r="B221" s="6" t="s">
        <v>5</v>
      </c>
      <c r="C221" s="17">
        <f t="shared" si="28"/>
        <v>172</v>
      </c>
      <c r="D221" s="16" t="s">
        <v>84</v>
      </c>
      <c r="E221" s="4" t="s">
        <v>565</v>
      </c>
      <c r="F221" s="24" t="s">
        <v>494</v>
      </c>
      <c r="G221" s="13">
        <v>1872</v>
      </c>
      <c r="H221" s="6" t="s">
        <v>67</v>
      </c>
      <c r="I221" s="14"/>
    </row>
    <row r="222" spans="1:9" ht="16.2" customHeight="1" x14ac:dyDescent="0.35">
      <c r="A222" s="5">
        <f t="shared" si="26"/>
        <v>213</v>
      </c>
      <c r="B222" s="6" t="s">
        <v>5</v>
      </c>
      <c r="C222" s="17">
        <f t="shared" si="28"/>
        <v>173</v>
      </c>
      <c r="D222" s="16" t="s">
        <v>84</v>
      </c>
      <c r="E222" s="4" t="s">
        <v>551</v>
      </c>
      <c r="F222" s="24" t="s">
        <v>494</v>
      </c>
      <c r="G222" s="13">
        <v>1310</v>
      </c>
      <c r="H222" s="6" t="s">
        <v>67</v>
      </c>
      <c r="I222" s="14"/>
    </row>
    <row r="223" spans="1:9" ht="28.8" x14ac:dyDescent="0.35">
      <c r="A223" s="5">
        <f t="shared" si="26"/>
        <v>214</v>
      </c>
      <c r="B223" s="6" t="s">
        <v>5</v>
      </c>
      <c r="C223" s="17">
        <f t="shared" si="28"/>
        <v>174</v>
      </c>
      <c r="D223" s="16" t="s">
        <v>85</v>
      </c>
      <c r="E223" s="4" t="s">
        <v>566</v>
      </c>
      <c r="F223" s="9" t="s">
        <v>30</v>
      </c>
      <c r="G223" s="13">
        <v>2970</v>
      </c>
      <c r="H223" s="6" t="s">
        <v>86</v>
      </c>
      <c r="I223" s="14"/>
    </row>
    <row r="224" spans="1:9" ht="40.799999999999997" x14ac:dyDescent="0.35">
      <c r="A224" s="5">
        <f t="shared" si="26"/>
        <v>215</v>
      </c>
      <c r="B224" s="6" t="s">
        <v>5</v>
      </c>
      <c r="C224" s="17">
        <f t="shared" si="28"/>
        <v>175</v>
      </c>
      <c r="D224" s="16" t="s">
        <v>89</v>
      </c>
      <c r="E224" s="33" t="s">
        <v>567</v>
      </c>
      <c r="F224" s="21" t="s">
        <v>88</v>
      </c>
      <c r="G224" s="13">
        <v>20725</v>
      </c>
      <c r="H224" s="6" t="s">
        <v>86</v>
      </c>
      <c r="I224" s="14"/>
    </row>
    <row r="225" spans="1:9" ht="19.8" customHeight="1" x14ac:dyDescent="0.35">
      <c r="A225" s="5">
        <f t="shared" si="26"/>
        <v>216</v>
      </c>
      <c r="B225" s="6" t="s">
        <v>5</v>
      </c>
      <c r="C225" s="17">
        <f t="shared" si="28"/>
        <v>176</v>
      </c>
      <c r="D225" s="16" t="s">
        <v>89</v>
      </c>
      <c r="E225" s="4" t="s">
        <v>568</v>
      </c>
      <c r="F225" s="21" t="s">
        <v>88</v>
      </c>
      <c r="G225" s="13">
        <v>2240</v>
      </c>
      <c r="H225" s="6" t="s">
        <v>86</v>
      </c>
      <c r="I225" s="14"/>
    </row>
    <row r="226" spans="1:9" ht="19.8" customHeight="1" x14ac:dyDescent="0.35">
      <c r="A226" s="5">
        <f t="shared" si="26"/>
        <v>217</v>
      </c>
      <c r="B226" s="6" t="s">
        <v>5</v>
      </c>
      <c r="C226" s="17">
        <f t="shared" si="28"/>
        <v>177</v>
      </c>
      <c r="D226" s="16" t="s">
        <v>89</v>
      </c>
      <c r="E226" s="4" t="s">
        <v>569</v>
      </c>
      <c r="F226" s="21" t="s">
        <v>88</v>
      </c>
      <c r="G226" s="13">
        <v>5700</v>
      </c>
      <c r="H226" s="6" t="s">
        <v>86</v>
      </c>
      <c r="I226" s="14"/>
    </row>
    <row r="227" spans="1:9" ht="19.8" customHeight="1" x14ac:dyDescent="0.35">
      <c r="A227" s="5">
        <f t="shared" si="26"/>
        <v>218</v>
      </c>
      <c r="B227" s="6" t="s">
        <v>5</v>
      </c>
      <c r="C227" s="17">
        <f t="shared" si="28"/>
        <v>178</v>
      </c>
      <c r="D227" s="16" t="s">
        <v>89</v>
      </c>
      <c r="E227" s="6" t="s">
        <v>570</v>
      </c>
      <c r="F227" s="21" t="s">
        <v>88</v>
      </c>
      <c r="G227" s="13">
        <v>50</v>
      </c>
      <c r="H227" s="6" t="s">
        <v>86</v>
      </c>
      <c r="I227" s="14"/>
    </row>
    <row r="228" spans="1:9" ht="18" customHeight="1" x14ac:dyDescent="0.35">
      <c r="A228" s="5">
        <f t="shared" si="26"/>
        <v>219</v>
      </c>
      <c r="B228" s="6" t="s">
        <v>5</v>
      </c>
      <c r="C228" s="17">
        <f t="shared" si="28"/>
        <v>179</v>
      </c>
      <c r="D228" s="16" t="s">
        <v>89</v>
      </c>
      <c r="E228" s="4" t="s">
        <v>571</v>
      </c>
      <c r="F228" s="21" t="s">
        <v>88</v>
      </c>
      <c r="G228" s="13">
        <v>1120</v>
      </c>
      <c r="H228" s="6" t="s">
        <v>86</v>
      </c>
      <c r="I228" s="14"/>
    </row>
    <row r="229" spans="1:9" ht="15.6" customHeight="1" x14ac:dyDescent="0.35">
      <c r="A229" s="5">
        <f t="shared" si="26"/>
        <v>220</v>
      </c>
      <c r="B229" s="6" t="s">
        <v>5</v>
      </c>
      <c r="C229" s="17">
        <f t="shared" si="28"/>
        <v>180</v>
      </c>
      <c r="D229" s="16" t="s">
        <v>90</v>
      </c>
      <c r="E229" s="4" t="s">
        <v>572</v>
      </c>
      <c r="F229" s="24" t="s">
        <v>494</v>
      </c>
      <c r="G229" s="13">
        <v>150</v>
      </c>
      <c r="H229" s="6" t="s">
        <v>86</v>
      </c>
      <c r="I229" s="14"/>
    </row>
    <row r="230" spans="1:9" ht="15.6" customHeight="1" x14ac:dyDescent="0.35">
      <c r="A230" s="5">
        <f t="shared" si="26"/>
        <v>221</v>
      </c>
      <c r="B230" s="6" t="s">
        <v>5</v>
      </c>
      <c r="C230" s="17">
        <f t="shared" si="28"/>
        <v>181</v>
      </c>
      <c r="D230" s="16" t="s">
        <v>90</v>
      </c>
      <c r="E230" s="4" t="s">
        <v>573</v>
      </c>
      <c r="F230" s="24" t="s">
        <v>494</v>
      </c>
      <c r="G230" s="13">
        <v>3875</v>
      </c>
      <c r="H230" s="6" t="s">
        <v>86</v>
      </c>
      <c r="I230" s="14"/>
    </row>
    <row r="231" spans="1:9" ht="52.2" customHeight="1" x14ac:dyDescent="0.35">
      <c r="A231" s="5">
        <f t="shared" si="26"/>
        <v>222</v>
      </c>
      <c r="B231" s="6" t="s">
        <v>5</v>
      </c>
      <c r="C231" s="17">
        <f t="shared" si="28"/>
        <v>182</v>
      </c>
      <c r="D231" s="16" t="s">
        <v>90</v>
      </c>
      <c r="E231" s="33" t="s">
        <v>574</v>
      </c>
      <c r="F231" s="24" t="s">
        <v>494</v>
      </c>
      <c r="G231" s="13">
        <v>2632</v>
      </c>
      <c r="H231" s="6" t="s">
        <v>86</v>
      </c>
      <c r="I231" s="14"/>
    </row>
    <row r="232" spans="1:9" ht="28.8" customHeight="1" x14ac:dyDescent="0.35">
      <c r="A232" s="5">
        <f t="shared" si="26"/>
        <v>223</v>
      </c>
      <c r="B232" s="6" t="s">
        <v>5</v>
      </c>
      <c r="C232" s="17">
        <f t="shared" si="28"/>
        <v>183</v>
      </c>
      <c r="D232" s="16" t="s">
        <v>90</v>
      </c>
      <c r="E232" s="15" t="s">
        <v>575</v>
      </c>
      <c r="F232" s="24" t="s">
        <v>494</v>
      </c>
      <c r="G232" s="13">
        <v>3554</v>
      </c>
      <c r="H232" s="6" t="s">
        <v>86</v>
      </c>
      <c r="I232" s="14"/>
    </row>
    <row r="233" spans="1:9" ht="31.8" customHeight="1" x14ac:dyDescent="0.35">
      <c r="A233" s="5">
        <f t="shared" si="26"/>
        <v>224</v>
      </c>
      <c r="B233" s="6" t="s">
        <v>5</v>
      </c>
      <c r="C233" s="17">
        <f t="shared" si="28"/>
        <v>184</v>
      </c>
      <c r="D233" s="16" t="s">
        <v>90</v>
      </c>
      <c r="E233" s="15" t="s">
        <v>576</v>
      </c>
      <c r="F233" s="24" t="s">
        <v>494</v>
      </c>
      <c r="G233" s="13">
        <v>1586.25</v>
      </c>
      <c r="H233" s="6" t="s">
        <v>86</v>
      </c>
      <c r="I233" s="14"/>
    </row>
    <row r="234" spans="1:9" x14ac:dyDescent="0.35">
      <c r="A234" s="5">
        <f t="shared" si="26"/>
        <v>225</v>
      </c>
      <c r="B234" s="6" t="s">
        <v>5</v>
      </c>
      <c r="C234" s="17" t="s">
        <v>92</v>
      </c>
      <c r="D234" s="16" t="s">
        <v>91</v>
      </c>
      <c r="E234" s="4" t="s">
        <v>507</v>
      </c>
      <c r="F234" s="9" t="s">
        <v>94</v>
      </c>
      <c r="G234" s="13">
        <v>14700</v>
      </c>
      <c r="H234" s="6" t="s">
        <v>93</v>
      </c>
      <c r="I234" s="14"/>
    </row>
    <row r="235" spans="1:9" ht="31.8" x14ac:dyDescent="0.35">
      <c r="A235" s="5">
        <f t="shared" si="26"/>
        <v>226</v>
      </c>
      <c r="B235" s="6" t="s">
        <v>5</v>
      </c>
      <c r="C235" s="17">
        <f>C233+1</f>
        <v>185</v>
      </c>
      <c r="D235" s="16" t="s">
        <v>91</v>
      </c>
      <c r="E235" s="4" t="s">
        <v>577</v>
      </c>
      <c r="F235" s="9" t="s">
        <v>27</v>
      </c>
      <c r="G235" s="13">
        <v>205.12</v>
      </c>
      <c r="H235" s="6" t="s">
        <v>86</v>
      </c>
      <c r="I235" s="14"/>
    </row>
    <row r="236" spans="1:9" ht="19.8" customHeight="1" x14ac:dyDescent="0.35">
      <c r="A236" s="5">
        <f t="shared" si="26"/>
        <v>227</v>
      </c>
      <c r="B236" s="6" t="s">
        <v>5</v>
      </c>
      <c r="C236" s="17">
        <f t="shared" ref="C236:C249" si="29">C235+1</f>
        <v>186</v>
      </c>
      <c r="D236" s="16" t="s">
        <v>91</v>
      </c>
      <c r="E236" s="4" t="s">
        <v>579</v>
      </c>
      <c r="F236" s="9" t="s">
        <v>578</v>
      </c>
      <c r="G236" s="13">
        <v>3000</v>
      </c>
      <c r="H236" s="6" t="s">
        <v>86</v>
      </c>
      <c r="I236" s="14"/>
    </row>
    <row r="237" spans="1:9" ht="40.799999999999997" customHeight="1" x14ac:dyDescent="0.35">
      <c r="A237" s="5">
        <f t="shared" si="26"/>
        <v>228</v>
      </c>
      <c r="B237" s="6" t="s">
        <v>5</v>
      </c>
      <c r="C237" s="17">
        <f t="shared" si="29"/>
        <v>187</v>
      </c>
      <c r="D237" s="16" t="s">
        <v>95</v>
      </c>
      <c r="E237" s="4" t="s">
        <v>580</v>
      </c>
      <c r="F237" s="24" t="s">
        <v>74</v>
      </c>
      <c r="G237" s="18">
        <v>450</v>
      </c>
      <c r="H237" s="6" t="s">
        <v>86</v>
      </c>
      <c r="I237" s="14"/>
    </row>
    <row r="238" spans="1:9" ht="31.8" x14ac:dyDescent="0.35">
      <c r="A238" s="5">
        <f t="shared" si="26"/>
        <v>229</v>
      </c>
      <c r="B238" s="6" t="s">
        <v>5</v>
      </c>
      <c r="C238" s="17">
        <f t="shared" si="29"/>
        <v>188</v>
      </c>
      <c r="D238" s="16" t="s">
        <v>95</v>
      </c>
      <c r="E238" s="4" t="s">
        <v>581</v>
      </c>
      <c r="F238" s="3" t="s">
        <v>27</v>
      </c>
      <c r="G238" s="18">
        <v>22103.200000000001</v>
      </c>
      <c r="H238" s="6" t="s">
        <v>86</v>
      </c>
      <c r="I238" s="14"/>
    </row>
    <row r="239" spans="1:9" ht="31.2" customHeight="1" x14ac:dyDescent="0.35">
      <c r="A239" s="5">
        <f t="shared" si="26"/>
        <v>230</v>
      </c>
      <c r="B239" s="6" t="s">
        <v>5</v>
      </c>
      <c r="C239" s="17">
        <f t="shared" si="29"/>
        <v>189</v>
      </c>
      <c r="D239" s="16" t="s">
        <v>96</v>
      </c>
      <c r="E239" s="15" t="s">
        <v>582</v>
      </c>
      <c r="F239" s="24" t="s">
        <v>494</v>
      </c>
      <c r="G239" s="13">
        <v>1920</v>
      </c>
      <c r="H239" s="6" t="s">
        <v>86</v>
      </c>
      <c r="I239" s="14"/>
    </row>
    <row r="240" spans="1:9" ht="30.6" customHeight="1" x14ac:dyDescent="0.35">
      <c r="A240" s="5">
        <f t="shared" si="26"/>
        <v>231</v>
      </c>
      <c r="B240" s="6" t="s">
        <v>5</v>
      </c>
      <c r="C240" s="17">
        <f t="shared" si="29"/>
        <v>190</v>
      </c>
      <c r="D240" s="16" t="s">
        <v>98</v>
      </c>
      <c r="E240" s="15" t="s">
        <v>583</v>
      </c>
      <c r="F240" s="39" t="s">
        <v>14</v>
      </c>
      <c r="G240" s="13">
        <v>1528</v>
      </c>
      <c r="H240" s="6" t="s">
        <v>86</v>
      </c>
      <c r="I240" s="14"/>
    </row>
    <row r="241" spans="1:9" ht="19.2" customHeight="1" x14ac:dyDescent="0.35">
      <c r="A241" s="5">
        <f t="shared" si="26"/>
        <v>232</v>
      </c>
      <c r="B241" s="6" t="s">
        <v>5</v>
      </c>
      <c r="C241" s="17">
        <f t="shared" si="29"/>
        <v>191</v>
      </c>
      <c r="D241" s="16" t="s">
        <v>98</v>
      </c>
      <c r="E241" s="4" t="s">
        <v>584</v>
      </c>
      <c r="F241" s="39" t="s">
        <v>14</v>
      </c>
      <c r="G241" s="13">
        <v>158</v>
      </c>
      <c r="H241" s="6" t="s">
        <v>86</v>
      </c>
      <c r="I241" s="14"/>
    </row>
    <row r="242" spans="1:9" ht="28.8" customHeight="1" x14ac:dyDescent="0.35">
      <c r="A242" s="5">
        <f t="shared" si="26"/>
        <v>233</v>
      </c>
      <c r="B242" s="6" t="s">
        <v>5</v>
      </c>
      <c r="C242" s="17">
        <f t="shared" si="29"/>
        <v>192</v>
      </c>
      <c r="D242" s="16" t="s">
        <v>98</v>
      </c>
      <c r="E242" s="15" t="s">
        <v>585</v>
      </c>
      <c r="F242" s="6" t="s">
        <v>14</v>
      </c>
      <c r="G242" s="13">
        <v>869.34</v>
      </c>
      <c r="H242" s="6" t="s">
        <v>86</v>
      </c>
      <c r="I242" s="14"/>
    </row>
    <row r="243" spans="1:9" ht="39.6" customHeight="1" x14ac:dyDescent="0.35">
      <c r="A243" s="5">
        <f t="shared" si="26"/>
        <v>234</v>
      </c>
      <c r="B243" s="6" t="s">
        <v>5</v>
      </c>
      <c r="C243" s="17">
        <f t="shared" si="29"/>
        <v>193</v>
      </c>
      <c r="D243" s="16" t="s">
        <v>98</v>
      </c>
      <c r="E243" s="33" t="s">
        <v>586</v>
      </c>
      <c r="F243" s="6" t="s">
        <v>14</v>
      </c>
      <c r="G243" s="13">
        <v>3020.21</v>
      </c>
      <c r="H243" s="6" t="s">
        <v>86</v>
      </c>
      <c r="I243" s="14"/>
    </row>
    <row r="244" spans="1:9" ht="28.8" x14ac:dyDescent="0.35">
      <c r="A244" s="5">
        <f t="shared" si="26"/>
        <v>235</v>
      </c>
      <c r="B244" s="6" t="s">
        <v>5</v>
      </c>
      <c r="C244" s="17">
        <f t="shared" si="29"/>
        <v>194</v>
      </c>
      <c r="D244" s="16" t="s">
        <v>98</v>
      </c>
      <c r="E244" s="15" t="s">
        <v>587</v>
      </c>
      <c r="F244" s="6" t="s">
        <v>14</v>
      </c>
      <c r="G244" s="13">
        <v>13088.93</v>
      </c>
      <c r="H244" s="6" t="s">
        <v>86</v>
      </c>
      <c r="I244" s="14"/>
    </row>
    <row r="245" spans="1:9" x14ac:dyDescent="0.35">
      <c r="A245" s="5">
        <f t="shared" si="26"/>
        <v>236</v>
      </c>
      <c r="B245" s="6" t="s">
        <v>5</v>
      </c>
      <c r="C245" s="17">
        <f t="shared" si="29"/>
        <v>195</v>
      </c>
      <c r="D245" s="16" t="s">
        <v>98</v>
      </c>
      <c r="E245" s="4" t="s">
        <v>588</v>
      </c>
      <c r="F245" s="6" t="s">
        <v>14</v>
      </c>
      <c r="G245" s="13">
        <v>138</v>
      </c>
      <c r="H245" s="6" t="s">
        <v>86</v>
      </c>
      <c r="I245" s="14"/>
    </row>
    <row r="246" spans="1:9" ht="80.400000000000006" x14ac:dyDescent="0.35">
      <c r="A246" s="5">
        <f t="shared" si="26"/>
        <v>237</v>
      </c>
      <c r="B246" s="6" t="s">
        <v>5</v>
      </c>
      <c r="C246" s="17">
        <f>C245+1</f>
        <v>196</v>
      </c>
      <c r="D246" s="16" t="s">
        <v>98</v>
      </c>
      <c r="E246" s="33" t="s">
        <v>589</v>
      </c>
      <c r="F246" s="20" t="s">
        <v>87</v>
      </c>
      <c r="G246" s="13">
        <v>6480</v>
      </c>
      <c r="H246" s="6" t="s">
        <v>86</v>
      </c>
      <c r="I246" s="14"/>
    </row>
    <row r="247" spans="1:9" ht="20.399999999999999" customHeight="1" x14ac:dyDescent="0.35">
      <c r="A247" s="5">
        <f t="shared" si="26"/>
        <v>238</v>
      </c>
      <c r="B247" s="6" t="s">
        <v>5</v>
      </c>
      <c r="C247" s="17">
        <f t="shared" si="29"/>
        <v>197</v>
      </c>
      <c r="D247" s="16" t="s">
        <v>98</v>
      </c>
      <c r="E247" s="4" t="s">
        <v>568</v>
      </c>
      <c r="F247" s="21" t="s">
        <v>88</v>
      </c>
      <c r="G247" s="13">
        <v>2900</v>
      </c>
      <c r="H247" s="6" t="s">
        <v>86</v>
      </c>
      <c r="I247" s="14"/>
    </row>
    <row r="248" spans="1:9" ht="15.6" customHeight="1" x14ac:dyDescent="0.35">
      <c r="A248" s="5">
        <f t="shared" si="26"/>
        <v>239</v>
      </c>
      <c r="B248" s="6" t="s">
        <v>5</v>
      </c>
      <c r="C248" s="17">
        <f t="shared" si="29"/>
        <v>198</v>
      </c>
      <c r="D248" s="16" t="s">
        <v>98</v>
      </c>
      <c r="E248" s="4" t="s">
        <v>569</v>
      </c>
      <c r="F248" s="21" t="s">
        <v>88</v>
      </c>
      <c r="G248" s="13">
        <v>15600</v>
      </c>
      <c r="H248" s="6" t="s">
        <v>86</v>
      </c>
      <c r="I248" s="14"/>
    </row>
    <row r="249" spans="1:9" ht="19.8" customHeight="1" x14ac:dyDescent="0.35">
      <c r="A249" s="5">
        <f t="shared" si="26"/>
        <v>240</v>
      </c>
      <c r="B249" s="6" t="s">
        <v>5</v>
      </c>
      <c r="C249" s="17">
        <f t="shared" si="29"/>
        <v>199</v>
      </c>
      <c r="D249" s="16" t="s">
        <v>98</v>
      </c>
      <c r="E249" s="6" t="s">
        <v>570</v>
      </c>
      <c r="F249" s="21" t="s">
        <v>88</v>
      </c>
      <c r="G249" s="13">
        <v>490</v>
      </c>
      <c r="H249" s="6" t="s">
        <v>86</v>
      </c>
      <c r="I249" s="14"/>
    </row>
    <row r="250" spans="1:9" ht="47.4" x14ac:dyDescent="0.35">
      <c r="A250" s="5">
        <f t="shared" si="26"/>
        <v>241</v>
      </c>
      <c r="B250" s="6" t="s">
        <v>5</v>
      </c>
      <c r="C250" s="17">
        <v>2</v>
      </c>
      <c r="D250" s="16" t="s">
        <v>97</v>
      </c>
      <c r="E250" s="4" t="s">
        <v>99</v>
      </c>
      <c r="F250" s="3" t="s">
        <v>590</v>
      </c>
      <c r="G250" s="13">
        <v>28700</v>
      </c>
      <c r="H250" s="6" t="s">
        <v>86</v>
      </c>
      <c r="I250" s="14"/>
    </row>
    <row r="251" spans="1:9" ht="27.6" x14ac:dyDescent="0.35">
      <c r="A251" s="5">
        <f t="shared" si="26"/>
        <v>242</v>
      </c>
      <c r="B251" s="6" t="s">
        <v>5</v>
      </c>
      <c r="C251" s="17">
        <f>C249+1</f>
        <v>200</v>
      </c>
      <c r="D251" s="16" t="s">
        <v>97</v>
      </c>
      <c r="E251" s="33" t="s">
        <v>591</v>
      </c>
      <c r="F251" s="39" t="s">
        <v>14</v>
      </c>
      <c r="G251" s="13">
        <v>3072.86</v>
      </c>
      <c r="H251" s="6" t="s">
        <v>86</v>
      </c>
      <c r="I251" s="14"/>
    </row>
    <row r="252" spans="1:9" ht="27.6" x14ac:dyDescent="0.35">
      <c r="A252" s="5">
        <f t="shared" si="26"/>
        <v>243</v>
      </c>
      <c r="B252" s="6" t="s">
        <v>5</v>
      </c>
      <c r="C252" s="17">
        <f>C251+1</f>
        <v>201</v>
      </c>
      <c r="D252" s="16" t="s">
        <v>97</v>
      </c>
      <c r="E252" s="33" t="s">
        <v>592</v>
      </c>
      <c r="F252" s="39" t="s">
        <v>14</v>
      </c>
      <c r="G252" s="13">
        <v>2736</v>
      </c>
      <c r="H252" s="6" t="s">
        <v>86</v>
      </c>
      <c r="I252" s="14"/>
    </row>
    <row r="253" spans="1:9" ht="40.799999999999997" x14ac:dyDescent="0.35">
      <c r="A253" s="5">
        <f t="shared" si="26"/>
        <v>244</v>
      </c>
      <c r="B253" s="6" t="s">
        <v>5</v>
      </c>
      <c r="C253" s="17">
        <f>C252+1</f>
        <v>202</v>
      </c>
      <c r="D253" s="16" t="s">
        <v>97</v>
      </c>
      <c r="E253" s="33" t="s">
        <v>593</v>
      </c>
      <c r="F253" s="6" t="s">
        <v>14</v>
      </c>
      <c r="G253" s="13">
        <v>96830.36</v>
      </c>
      <c r="H253" s="6" t="s">
        <v>86</v>
      </c>
      <c r="I253" s="14"/>
    </row>
    <row r="254" spans="1:9" ht="42.6" customHeight="1" x14ac:dyDescent="0.35">
      <c r="A254" s="5">
        <f t="shared" si="26"/>
        <v>245</v>
      </c>
      <c r="B254" s="6" t="s">
        <v>5</v>
      </c>
      <c r="C254" s="17">
        <f>C253+1</f>
        <v>203</v>
      </c>
      <c r="D254" s="16" t="s">
        <v>97</v>
      </c>
      <c r="E254" s="33" t="s">
        <v>594</v>
      </c>
      <c r="F254" s="24" t="s">
        <v>494</v>
      </c>
      <c r="G254" s="13">
        <v>1150</v>
      </c>
      <c r="H254" s="6" t="s">
        <v>86</v>
      </c>
      <c r="I254" s="14"/>
    </row>
    <row r="255" spans="1:9" ht="16.8" customHeight="1" x14ac:dyDescent="0.35">
      <c r="A255" s="5">
        <f t="shared" si="26"/>
        <v>246</v>
      </c>
      <c r="B255" s="6" t="s">
        <v>5</v>
      </c>
      <c r="C255" s="17">
        <f>C254+1</f>
        <v>204</v>
      </c>
      <c r="D255" s="16" t="s">
        <v>97</v>
      </c>
      <c r="E255" s="4" t="s">
        <v>551</v>
      </c>
      <c r="F255" s="24" t="s">
        <v>494</v>
      </c>
      <c r="G255" s="13">
        <v>400</v>
      </c>
      <c r="H255" s="6" t="s">
        <v>86</v>
      </c>
      <c r="I255" s="14"/>
    </row>
    <row r="256" spans="1:9" ht="27.6" x14ac:dyDescent="0.35">
      <c r="A256" s="5">
        <f t="shared" ref="A256:A318" si="30">A255+1</f>
        <v>247</v>
      </c>
      <c r="B256" s="6" t="s">
        <v>5</v>
      </c>
      <c r="C256" s="22" t="s">
        <v>100</v>
      </c>
      <c r="D256" s="16" t="s">
        <v>101</v>
      </c>
      <c r="E256" s="4" t="s">
        <v>595</v>
      </c>
      <c r="F256" s="24" t="s">
        <v>102</v>
      </c>
      <c r="G256" s="13">
        <v>479.81</v>
      </c>
      <c r="H256" s="6" t="s">
        <v>11</v>
      </c>
    </row>
    <row r="257" spans="1:9" ht="66.599999999999994" customHeight="1" x14ac:dyDescent="0.35">
      <c r="A257" s="5">
        <f t="shared" si="30"/>
        <v>248</v>
      </c>
      <c r="B257" s="6" t="s">
        <v>5</v>
      </c>
      <c r="C257" s="17">
        <v>16</v>
      </c>
      <c r="D257" s="16" t="s">
        <v>103</v>
      </c>
      <c r="E257" s="33" t="s">
        <v>596</v>
      </c>
      <c r="F257" s="6" t="s">
        <v>12</v>
      </c>
      <c r="G257" s="13">
        <v>3258.69</v>
      </c>
      <c r="H257" s="6" t="s">
        <v>11</v>
      </c>
      <c r="I257" s="14"/>
    </row>
    <row r="258" spans="1:9" ht="70.2" x14ac:dyDescent="0.35">
      <c r="A258" s="5">
        <f t="shared" si="30"/>
        <v>249</v>
      </c>
      <c r="B258" s="6" t="s">
        <v>5</v>
      </c>
      <c r="C258" s="17">
        <v>18</v>
      </c>
      <c r="D258" s="16" t="s">
        <v>104</v>
      </c>
      <c r="E258" s="15" t="s">
        <v>597</v>
      </c>
      <c r="F258" s="6" t="s">
        <v>12</v>
      </c>
      <c r="G258" s="13">
        <v>60591.86</v>
      </c>
      <c r="H258" s="6" t="s">
        <v>93</v>
      </c>
      <c r="I258" s="14"/>
    </row>
    <row r="259" spans="1:9" ht="18.600000000000001" customHeight="1" x14ac:dyDescent="0.35">
      <c r="A259" s="5">
        <f t="shared" si="30"/>
        <v>250</v>
      </c>
      <c r="B259" s="6" t="s">
        <v>5</v>
      </c>
      <c r="C259" s="17">
        <f>C255+1</f>
        <v>205</v>
      </c>
      <c r="D259" s="16" t="s">
        <v>104</v>
      </c>
      <c r="E259" s="4" t="s">
        <v>598</v>
      </c>
      <c r="F259" s="24" t="s">
        <v>494</v>
      </c>
      <c r="G259" s="13">
        <v>1160</v>
      </c>
      <c r="H259" s="6" t="s">
        <v>86</v>
      </c>
      <c r="I259" s="14"/>
    </row>
    <row r="260" spans="1:9" ht="45" customHeight="1" x14ac:dyDescent="0.35">
      <c r="A260" s="5">
        <f t="shared" si="30"/>
        <v>251</v>
      </c>
      <c r="B260" s="6" t="s">
        <v>5</v>
      </c>
      <c r="C260" s="17">
        <f>C259+1</f>
        <v>206</v>
      </c>
      <c r="D260" s="16" t="s">
        <v>105</v>
      </c>
      <c r="E260" s="4" t="s">
        <v>599</v>
      </c>
      <c r="F260" s="3" t="s">
        <v>79</v>
      </c>
      <c r="G260" s="13">
        <v>2160</v>
      </c>
      <c r="H260" s="6" t="s">
        <v>11</v>
      </c>
      <c r="I260" s="14"/>
    </row>
    <row r="261" spans="1:9" ht="18" customHeight="1" x14ac:dyDescent="0.35">
      <c r="A261" s="5">
        <f t="shared" si="30"/>
        <v>252</v>
      </c>
      <c r="B261" s="6" t="s">
        <v>5</v>
      </c>
      <c r="C261" s="17">
        <f>C260+1</f>
        <v>207</v>
      </c>
      <c r="D261" s="16" t="s">
        <v>107</v>
      </c>
      <c r="E261" s="4" t="s">
        <v>600</v>
      </c>
      <c r="F261" s="3" t="s">
        <v>590</v>
      </c>
      <c r="G261" s="13">
        <v>13600</v>
      </c>
      <c r="H261" s="6" t="s">
        <v>106</v>
      </c>
      <c r="I261" s="14"/>
    </row>
    <row r="262" spans="1:9" ht="31.8" customHeight="1" x14ac:dyDescent="0.35">
      <c r="A262" s="5">
        <f t="shared" si="30"/>
        <v>253</v>
      </c>
      <c r="B262" s="6" t="s">
        <v>5</v>
      </c>
      <c r="C262" s="17">
        <f>C261+1</f>
        <v>208</v>
      </c>
      <c r="D262" s="16" t="s">
        <v>107</v>
      </c>
      <c r="E262" s="4" t="s">
        <v>601</v>
      </c>
      <c r="F262" s="3" t="s">
        <v>590</v>
      </c>
      <c r="G262" s="13">
        <v>20200</v>
      </c>
      <c r="H262" s="6" t="s">
        <v>106</v>
      </c>
      <c r="I262" s="14"/>
    </row>
    <row r="263" spans="1:9" ht="19.2" customHeight="1" x14ac:dyDescent="0.35">
      <c r="A263" s="5">
        <f t="shared" si="30"/>
        <v>254</v>
      </c>
      <c r="B263" s="6" t="s">
        <v>5</v>
      </c>
      <c r="C263" s="17">
        <f>C262+1</f>
        <v>209</v>
      </c>
      <c r="D263" s="16" t="s">
        <v>107</v>
      </c>
      <c r="E263" s="4" t="s">
        <v>108</v>
      </c>
      <c r="F263" s="3" t="s">
        <v>109</v>
      </c>
      <c r="G263" s="13">
        <v>5700</v>
      </c>
      <c r="H263" s="6" t="s">
        <v>106</v>
      </c>
      <c r="I263" s="14"/>
    </row>
    <row r="264" spans="1:9" ht="16.8" customHeight="1" x14ac:dyDescent="0.35">
      <c r="A264" s="5">
        <f t="shared" si="30"/>
        <v>255</v>
      </c>
      <c r="B264" s="6" t="s">
        <v>5</v>
      </c>
      <c r="C264" s="17">
        <f>C263+1</f>
        <v>210</v>
      </c>
      <c r="D264" s="16" t="s">
        <v>107</v>
      </c>
      <c r="E264" s="4" t="s">
        <v>602</v>
      </c>
      <c r="F264" s="6" t="s">
        <v>14</v>
      </c>
      <c r="G264" s="13">
        <v>121</v>
      </c>
      <c r="H264" s="6" t="s">
        <v>106</v>
      </c>
      <c r="I264" s="14"/>
    </row>
    <row r="265" spans="1:9" ht="19.8" customHeight="1" x14ac:dyDescent="0.35">
      <c r="A265" s="5">
        <f t="shared" si="30"/>
        <v>256</v>
      </c>
      <c r="B265" s="6" t="s">
        <v>5</v>
      </c>
      <c r="C265" s="17">
        <f t="shared" ref="C265:C276" si="31">C264+1</f>
        <v>211</v>
      </c>
      <c r="D265" s="16" t="s">
        <v>107</v>
      </c>
      <c r="E265" s="15" t="s">
        <v>603</v>
      </c>
      <c r="F265" s="6" t="s">
        <v>14</v>
      </c>
      <c r="G265" s="13">
        <v>13080</v>
      </c>
      <c r="H265" s="6" t="s">
        <v>106</v>
      </c>
      <c r="I265" s="14"/>
    </row>
    <row r="266" spans="1:9" x14ac:dyDescent="0.35">
      <c r="A266" s="5">
        <f t="shared" si="30"/>
        <v>257</v>
      </c>
      <c r="B266" s="6" t="s">
        <v>5</v>
      </c>
      <c r="C266" s="17">
        <f t="shared" si="31"/>
        <v>212</v>
      </c>
      <c r="D266" s="16" t="s">
        <v>107</v>
      </c>
      <c r="E266" s="4" t="s">
        <v>604</v>
      </c>
      <c r="F266" s="6" t="s">
        <v>14</v>
      </c>
      <c r="G266" s="13">
        <v>1500</v>
      </c>
      <c r="H266" s="6" t="s">
        <v>106</v>
      </c>
      <c r="I266" s="14"/>
    </row>
    <row r="267" spans="1:9" x14ac:dyDescent="0.35">
      <c r="A267" s="5">
        <f t="shared" si="30"/>
        <v>258</v>
      </c>
      <c r="B267" s="6" t="s">
        <v>5</v>
      </c>
      <c r="C267" s="17">
        <f t="shared" si="31"/>
        <v>213</v>
      </c>
      <c r="D267" s="16" t="s">
        <v>107</v>
      </c>
      <c r="E267" s="4" t="s">
        <v>605</v>
      </c>
      <c r="F267" s="6" t="s">
        <v>14</v>
      </c>
      <c r="G267" s="13">
        <v>1178</v>
      </c>
      <c r="H267" s="6" t="s">
        <v>106</v>
      </c>
      <c r="I267" s="14"/>
    </row>
    <row r="268" spans="1:9" x14ac:dyDescent="0.35">
      <c r="A268" s="5">
        <f t="shared" si="30"/>
        <v>259</v>
      </c>
      <c r="B268" s="6" t="s">
        <v>5</v>
      </c>
      <c r="C268" s="17">
        <f t="shared" si="31"/>
        <v>214</v>
      </c>
      <c r="D268" s="16" t="s">
        <v>107</v>
      </c>
      <c r="E268" s="4" t="s">
        <v>606</v>
      </c>
      <c r="F268" s="6" t="s">
        <v>14</v>
      </c>
      <c r="G268" s="13">
        <v>9669.82</v>
      </c>
      <c r="H268" s="6" t="s">
        <v>106</v>
      </c>
      <c r="I268" s="14"/>
    </row>
    <row r="269" spans="1:9" ht="41.4" customHeight="1" x14ac:dyDescent="0.35">
      <c r="A269" s="5">
        <f t="shared" si="30"/>
        <v>260</v>
      </c>
      <c r="B269" s="6" t="s">
        <v>5</v>
      </c>
      <c r="C269" s="17">
        <f t="shared" si="31"/>
        <v>215</v>
      </c>
      <c r="D269" s="16" t="s">
        <v>107</v>
      </c>
      <c r="E269" s="33" t="s">
        <v>586</v>
      </c>
      <c r="F269" s="6" t="s">
        <v>14</v>
      </c>
      <c r="G269" s="13">
        <v>1504.08</v>
      </c>
      <c r="H269" s="6" t="s">
        <v>106</v>
      </c>
      <c r="I269" s="14"/>
    </row>
    <row r="270" spans="1:9" ht="19.8" customHeight="1" x14ac:dyDescent="0.35">
      <c r="A270" s="5">
        <f t="shared" si="30"/>
        <v>261</v>
      </c>
      <c r="B270" s="6" t="s">
        <v>5</v>
      </c>
      <c r="C270" s="17">
        <f t="shared" si="31"/>
        <v>216</v>
      </c>
      <c r="D270" s="16" t="s">
        <v>110</v>
      </c>
      <c r="E270" s="4" t="s">
        <v>607</v>
      </c>
      <c r="F270" s="24" t="s">
        <v>494</v>
      </c>
      <c r="G270" s="13">
        <v>1320</v>
      </c>
      <c r="H270" s="6" t="s">
        <v>106</v>
      </c>
      <c r="I270" s="14"/>
    </row>
    <row r="271" spans="1:9" ht="16.8" customHeight="1" x14ac:dyDescent="0.35">
      <c r="A271" s="5">
        <f t="shared" si="30"/>
        <v>262</v>
      </c>
      <c r="B271" s="6" t="s">
        <v>5</v>
      </c>
      <c r="C271" s="17">
        <f t="shared" si="31"/>
        <v>217</v>
      </c>
      <c r="D271" s="16" t="s">
        <v>110</v>
      </c>
      <c r="E271" s="4" t="s">
        <v>608</v>
      </c>
      <c r="F271" s="24" t="s">
        <v>494</v>
      </c>
      <c r="G271" s="13">
        <v>674</v>
      </c>
      <c r="H271" s="6" t="s">
        <v>106</v>
      </c>
      <c r="I271" s="14"/>
    </row>
    <row r="272" spans="1:9" ht="28.8" customHeight="1" x14ac:dyDescent="0.35">
      <c r="A272" s="5">
        <f t="shared" si="30"/>
        <v>263</v>
      </c>
      <c r="B272" s="6" t="s">
        <v>5</v>
      </c>
      <c r="C272" s="17">
        <f t="shared" si="31"/>
        <v>218</v>
      </c>
      <c r="D272" s="16" t="s">
        <v>110</v>
      </c>
      <c r="E272" s="33" t="s">
        <v>609</v>
      </c>
      <c r="F272" s="24" t="s">
        <v>494</v>
      </c>
      <c r="G272" s="13">
        <v>436</v>
      </c>
      <c r="H272" s="6" t="s">
        <v>106</v>
      </c>
      <c r="I272" s="14"/>
    </row>
    <row r="273" spans="1:9" ht="19.2" customHeight="1" x14ac:dyDescent="0.35">
      <c r="A273" s="5">
        <f t="shared" si="30"/>
        <v>264</v>
      </c>
      <c r="B273" s="6" t="s">
        <v>5</v>
      </c>
      <c r="C273" s="17">
        <f t="shared" si="31"/>
        <v>219</v>
      </c>
      <c r="D273" s="16" t="s">
        <v>110</v>
      </c>
      <c r="E273" s="23" t="s">
        <v>610</v>
      </c>
      <c r="F273" s="9" t="s">
        <v>36</v>
      </c>
      <c r="G273" s="13">
        <v>300</v>
      </c>
      <c r="H273" s="6" t="s">
        <v>106</v>
      </c>
      <c r="I273" s="14"/>
    </row>
    <row r="274" spans="1:9" ht="21" customHeight="1" x14ac:dyDescent="0.35">
      <c r="A274" s="5">
        <f t="shared" si="30"/>
        <v>265</v>
      </c>
      <c r="B274" s="6" t="s">
        <v>5</v>
      </c>
      <c r="C274" s="17">
        <f t="shared" si="31"/>
        <v>220</v>
      </c>
      <c r="D274" s="16" t="s">
        <v>110</v>
      </c>
      <c r="E274" s="15" t="s">
        <v>611</v>
      </c>
      <c r="F274" s="9" t="s">
        <v>36</v>
      </c>
      <c r="G274" s="13">
        <v>18488.990000000002</v>
      </c>
      <c r="H274" s="6" t="s">
        <v>106</v>
      </c>
      <c r="I274" s="14"/>
    </row>
    <row r="275" spans="1:9" ht="19.2" customHeight="1" x14ac:dyDescent="0.35">
      <c r="A275" s="5">
        <f t="shared" si="30"/>
        <v>266</v>
      </c>
      <c r="B275" s="6" t="s">
        <v>5</v>
      </c>
      <c r="C275" s="17">
        <f t="shared" si="31"/>
        <v>221</v>
      </c>
      <c r="D275" s="16" t="s">
        <v>111</v>
      </c>
      <c r="E275" s="4" t="s">
        <v>544</v>
      </c>
      <c r="F275" s="9" t="s">
        <v>612</v>
      </c>
      <c r="G275" s="13">
        <v>174000</v>
      </c>
      <c r="H275" s="6" t="s">
        <v>93</v>
      </c>
      <c r="I275" s="14"/>
    </row>
    <row r="276" spans="1:9" ht="17.399999999999999" customHeight="1" x14ac:dyDescent="0.35">
      <c r="A276" s="5">
        <f t="shared" si="30"/>
        <v>267</v>
      </c>
      <c r="B276" s="6" t="s">
        <v>5</v>
      </c>
      <c r="C276" s="17">
        <f t="shared" si="31"/>
        <v>222</v>
      </c>
      <c r="D276" s="16" t="s">
        <v>112</v>
      </c>
      <c r="E276" s="4" t="s">
        <v>613</v>
      </c>
      <c r="F276" s="6" t="s">
        <v>14</v>
      </c>
      <c r="G276" s="13">
        <v>3300</v>
      </c>
      <c r="H276" s="6" t="s">
        <v>106</v>
      </c>
      <c r="I276" s="14"/>
    </row>
    <row r="277" spans="1:9" x14ac:dyDescent="0.35">
      <c r="A277" s="5">
        <f t="shared" si="30"/>
        <v>268</v>
      </c>
      <c r="B277" s="6" t="s">
        <v>5</v>
      </c>
      <c r="C277" s="17">
        <f>C276+1</f>
        <v>223</v>
      </c>
      <c r="D277" s="16" t="s">
        <v>112</v>
      </c>
      <c r="E277" s="4" t="s">
        <v>614</v>
      </c>
      <c r="F277" s="6" t="s">
        <v>14</v>
      </c>
      <c r="G277" s="13">
        <v>689</v>
      </c>
      <c r="H277" s="6" t="s">
        <v>106</v>
      </c>
      <c r="I277" s="14"/>
    </row>
    <row r="278" spans="1:9" ht="19.8" customHeight="1" x14ac:dyDescent="0.35">
      <c r="A278" s="5">
        <f t="shared" si="30"/>
        <v>269</v>
      </c>
      <c r="B278" s="6" t="s">
        <v>5</v>
      </c>
      <c r="C278" s="17">
        <f t="shared" ref="C278:C285" si="32">C277+1</f>
        <v>224</v>
      </c>
      <c r="D278" s="16" t="s">
        <v>112</v>
      </c>
      <c r="E278" s="15" t="s">
        <v>615</v>
      </c>
      <c r="F278" s="6" t="s">
        <v>14</v>
      </c>
      <c r="G278" s="13">
        <v>1359</v>
      </c>
      <c r="H278" s="6" t="s">
        <v>106</v>
      </c>
      <c r="I278" s="14"/>
    </row>
    <row r="279" spans="1:9" x14ac:dyDescent="0.35">
      <c r="A279" s="5">
        <f t="shared" si="30"/>
        <v>270</v>
      </c>
      <c r="B279" s="6" t="s">
        <v>5</v>
      </c>
      <c r="C279" s="17">
        <f t="shared" si="32"/>
        <v>225</v>
      </c>
      <c r="D279" s="16" t="s">
        <v>112</v>
      </c>
      <c r="E279" s="4" t="s">
        <v>527</v>
      </c>
      <c r="F279" s="6" t="s">
        <v>14</v>
      </c>
      <c r="G279" s="13">
        <v>442.01</v>
      </c>
      <c r="H279" s="6" t="s">
        <v>106</v>
      </c>
      <c r="I279" s="14"/>
    </row>
    <row r="280" spans="1:9" ht="16.2" customHeight="1" x14ac:dyDescent="0.35">
      <c r="A280" s="5">
        <f t="shared" si="30"/>
        <v>271</v>
      </c>
      <c r="B280" s="6" t="s">
        <v>5</v>
      </c>
      <c r="C280" s="17">
        <f t="shared" si="32"/>
        <v>226</v>
      </c>
      <c r="D280" s="16" t="s">
        <v>112</v>
      </c>
      <c r="E280" s="4" t="s">
        <v>616</v>
      </c>
      <c r="F280" s="6" t="s">
        <v>14</v>
      </c>
      <c r="G280" s="13">
        <v>403</v>
      </c>
      <c r="H280" s="6" t="s">
        <v>106</v>
      </c>
      <c r="I280" s="14"/>
    </row>
    <row r="281" spans="1:9" x14ac:dyDescent="0.35">
      <c r="A281" s="5">
        <f t="shared" si="30"/>
        <v>272</v>
      </c>
      <c r="B281" s="6" t="s">
        <v>5</v>
      </c>
      <c r="C281" s="17">
        <f t="shared" si="32"/>
        <v>227</v>
      </c>
      <c r="D281" s="16" t="s">
        <v>112</v>
      </c>
      <c r="E281" s="4" t="s">
        <v>528</v>
      </c>
      <c r="F281" s="6" t="s">
        <v>14</v>
      </c>
      <c r="G281" s="13">
        <v>6534</v>
      </c>
      <c r="H281" s="6" t="s">
        <v>106</v>
      </c>
      <c r="I281" s="14"/>
    </row>
    <row r="282" spans="1:9" x14ac:dyDescent="0.35">
      <c r="A282" s="5">
        <f t="shared" si="30"/>
        <v>273</v>
      </c>
      <c r="B282" s="6" t="s">
        <v>5</v>
      </c>
      <c r="C282" s="17">
        <f t="shared" si="32"/>
        <v>228</v>
      </c>
      <c r="D282" s="16" t="s">
        <v>112</v>
      </c>
      <c r="E282" s="4" t="s">
        <v>617</v>
      </c>
      <c r="F282" s="6" t="s">
        <v>14</v>
      </c>
      <c r="G282" s="13">
        <v>5999</v>
      </c>
      <c r="H282" s="6" t="s">
        <v>106</v>
      </c>
      <c r="I282" s="14"/>
    </row>
    <row r="283" spans="1:9" ht="15" customHeight="1" x14ac:dyDescent="0.35">
      <c r="A283" s="5">
        <f t="shared" si="30"/>
        <v>274</v>
      </c>
      <c r="B283" s="6" t="s">
        <v>5</v>
      </c>
      <c r="C283" s="17">
        <f t="shared" si="32"/>
        <v>229</v>
      </c>
      <c r="D283" s="16" t="s">
        <v>113</v>
      </c>
      <c r="E283" s="4" t="s">
        <v>618</v>
      </c>
      <c r="F283" s="9" t="s">
        <v>578</v>
      </c>
      <c r="G283" s="13">
        <v>230</v>
      </c>
      <c r="H283" s="6" t="s">
        <v>106</v>
      </c>
      <c r="I283" s="14"/>
    </row>
    <row r="284" spans="1:9" ht="15" customHeight="1" x14ac:dyDescent="0.35">
      <c r="A284" s="5">
        <f t="shared" si="30"/>
        <v>275</v>
      </c>
      <c r="B284" s="6" t="s">
        <v>5</v>
      </c>
      <c r="C284" s="17">
        <f t="shared" si="32"/>
        <v>230</v>
      </c>
      <c r="D284" s="16" t="s">
        <v>113</v>
      </c>
      <c r="E284" s="4" t="s">
        <v>619</v>
      </c>
      <c r="F284" s="9" t="s">
        <v>578</v>
      </c>
      <c r="G284" s="13">
        <v>310</v>
      </c>
      <c r="H284" s="6" t="s">
        <v>106</v>
      </c>
      <c r="I284" s="14"/>
    </row>
    <row r="285" spans="1:9" ht="28.8" x14ac:dyDescent="0.35">
      <c r="A285" s="5">
        <f t="shared" si="30"/>
        <v>276</v>
      </c>
      <c r="B285" s="6" t="s">
        <v>5</v>
      </c>
      <c r="C285" s="17">
        <f t="shared" si="32"/>
        <v>231</v>
      </c>
      <c r="D285" s="16" t="s">
        <v>113</v>
      </c>
      <c r="E285" s="15" t="s">
        <v>620</v>
      </c>
      <c r="F285" s="9" t="s">
        <v>578</v>
      </c>
      <c r="G285" s="13">
        <v>860</v>
      </c>
      <c r="H285" s="6" t="s">
        <v>106</v>
      </c>
      <c r="I285" s="14"/>
    </row>
    <row r="286" spans="1:9" ht="19.8" customHeight="1" x14ac:dyDescent="0.35">
      <c r="A286" s="5">
        <f t="shared" si="30"/>
        <v>277</v>
      </c>
      <c r="B286" s="6" t="s">
        <v>5</v>
      </c>
      <c r="C286" s="17">
        <f>C285+1</f>
        <v>232</v>
      </c>
      <c r="D286" s="16" t="s">
        <v>113</v>
      </c>
      <c r="E286" s="45" t="s">
        <v>621</v>
      </c>
      <c r="F286" s="9" t="s">
        <v>578</v>
      </c>
      <c r="G286" s="13">
        <f>1640+110</f>
        <v>1750</v>
      </c>
      <c r="H286" s="6" t="s">
        <v>106</v>
      </c>
      <c r="I286" s="14"/>
    </row>
    <row r="287" spans="1:9" ht="15.6" customHeight="1" x14ac:dyDescent="0.35">
      <c r="A287" s="5">
        <f t="shared" si="30"/>
        <v>278</v>
      </c>
      <c r="B287" s="6" t="s">
        <v>5</v>
      </c>
      <c r="C287" s="17">
        <f t="shared" ref="C287:C288" si="33">C286+1</f>
        <v>233</v>
      </c>
      <c r="D287" s="16" t="s">
        <v>113</v>
      </c>
      <c r="E287" s="4" t="s">
        <v>622</v>
      </c>
      <c r="F287" s="9" t="s">
        <v>578</v>
      </c>
      <c r="G287" s="13">
        <v>1740</v>
      </c>
      <c r="H287" s="6" t="s">
        <v>106</v>
      </c>
      <c r="I287" s="14"/>
    </row>
    <row r="288" spans="1:9" ht="15.6" customHeight="1" x14ac:dyDescent="0.35">
      <c r="A288" s="5">
        <f t="shared" si="30"/>
        <v>279</v>
      </c>
      <c r="B288" s="6" t="s">
        <v>5</v>
      </c>
      <c r="C288" s="17">
        <f t="shared" si="33"/>
        <v>234</v>
      </c>
      <c r="D288" s="16" t="s">
        <v>113</v>
      </c>
      <c r="E288" s="4" t="s">
        <v>623</v>
      </c>
      <c r="F288" s="9" t="s">
        <v>578</v>
      </c>
      <c r="G288" s="13">
        <v>380</v>
      </c>
      <c r="H288" s="6" t="s">
        <v>106</v>
      </c>
      <c r="I288" s="14"/>
    </row>
    <row r="289" spans="1:9" ht="28.8" x14ac:dyDescent="0.35">
      <c r="A289" s="5">
        <f t="shared" si="30"/>
        <v>280</v>
      </c>
      <c r="B289" s="6" t="s">
        <v>5</v>
      </c>
      <c r="C289" s="17">
        <f>C288+1</f>
        <v>235</v>
      </c>
      <c r="D289" s="16" t="s">
        <v>113</v>
      </c>
      <c r="E289" s="15" t="s">
        <v>624</v>
      </c>
      <c r="F289" s="9" t="s">
        <v>578</v>
      </c>
      <c r="G289" s="13">
        <v>660</v>
      </c>
      <c r="H289" s="6" t="s">
        <v>106</v>
      </c>
      <c r="I289" s="14"/>
    </row>
    <row r="290" spans="1:9" x14ac:dyDescent="0.35">
      <c r="A290" s="5">
        <f t="shared" si="30"/>
        <v>281</v>
      </c>
      <c r="B290" s="6" t="s">
        <v>5</v>
      </c>
      <c r="C290" s="17" t="s">
        <v>115</v>
      </c>
      <c r="D290" s="16" t="s">
        <v>114</v>
      </c>
      <c r="E290" s="4" t="s">
        <v>507</v>
      </c>
      <c r="F290" s="9" t="s">
        <v>94</v>
      </c>
      <c r="G290" s="13">
        <v>24500</v>
      </c>
      <c r="H290" s="6" t="s">
        <v>93</v>
      </c>
      <c r="I290" s="14"/>
    </row>
    <row r="291" spans="1:9" ht="15.6" customHeight="1" x14ac:dyDescent="0.35">
      <c r="A291" s="5">
        <f t="shared" si="30"/>
        <v>282</v>
      </c>
      <c r="B291" s="6" t="s">
        <v>5</v>
      </c>
      <c r="C291" s="17">
        <f>C289+1</f>
        <v>236</v>
      </c>
      <c r="D291" s="16" t="s">
        <v>116</v>
      </c>
      <c r="E291" s="15" t="s">
        <v>625</v>
      </c>
      <c r="F291" s="3" t="s">
        <v>590</v>
      </c>
      <c r="G291" s="13">
        <v>1000</v>
      </c>
      <c r="H291" s="6" t="s">
        <v>11</v>
      </c>
      <c r="I291" s="14"/>
    </row>
    <row r="292" spans="1:9" ht="58.2" customHeight="1" x14ac:dyDescent="0.35">
      <c r="A292" s="5">
        <f t="shared" si="30"/>
        <v>283</v>
      </c>
      <c r="B292" s="6" t="s">
        <v>5</v>
      </c>
      <c r="C292" s="17" t="s">
        <v>118</v>
      </c>
      <c r="D292" s="16" t="s">
        <v>119</v>
      </c>
      <c r="E292" s="15" t="s">
        <v>626</v>
      </c>
      <c r="F292" s="24" t="s">
        <v>120</v>
      </c>
      <c r="G292" s="18">
        <v>4464</v>
      </c>
      <c r="H292" s="6" t="s">
        <v>11</v>
      </c>
      <c r="I292" s="14"/>
    </row>
    <row r="293" spans="1:9" ht="16.8" customHeight="1" x14ac:dyDescent="0.35">
      <c r="A293" s="5">
        <f>A292+1</f>
        <v>284</v>
      </c>
      <c r="B293" s="6" t="s">
        <v>5</v>
      </c>
      <c r="C293" s="17">
        <f>C291+1</f>
        <v>237</v>
      </c>
      <c r="D293" s="16" t="s">
        <v>121</v>
      </c>
      <c r="E293" s="15" t="s">
        <v>627</v>
      </c>
      <c r="F293" s="9" t="s">
        <v>578</v>
      </c>
      <c r="G293" s="13">
        <v>380</v>
      </c>
      <c r="H293" s="6" t="s">
        <v>106</v>
      </c>
      <c r="I293" s="14"/>
    </row>
    <row r="294" spans="1:9" ht="54" x14ac:dyDescent="0.35">
      <c r="A294" s="5">
        <f t="shared" si="30"/>
        <v>285</v>
      </c>
      <c r="B294" s="6" t="s">
        <v>5</v>
      </c>
      <c r="C294" s="17">
        <f>C293+1</f>
        <v>238</v>
      </c>
      <c r="D294" s="16" t="s">
        <v>124</v>
      </c>
      <c r="E294" s="33" t="s">
        <v>629</v>
      </c>
      <c r="F294" s="3" t="s">
        <v>628</v>
      </c>
      <c r="G294" s="13">
        <v>523911</v>
      </c>
      <c r="H294" s="27" t="s">
        <v>93</v>
      </c>
      <c r="I294" s="14"/>
    </row>
    <row r="295" spans="1:9" ht="69.599999999999994" customHeight="1" x14ac:dyDescent="0.35">
      <c r="A295" s="5">
        <f t="shared" si="30"/>
        <v>286</v>
      </c>
      <c r="B295" s="6" t="s">
        <v>5</v>
      </c>
      <c r="C295" s="17">
        <v>239</v>
      </c>
      <c r="D295" s="16" t="s">
        <v>124</v>
      </c>
      <c r="E295" s="4" t="s">
        <v>630</v>
      </c>
      <c r="F295" s="24" t="s">
        <v>117</v>
      </c>
      <c r="G295" s="18">
        <v>1962</v>
      </c>
      <c r="H295" s="6" t="s">
        <v>11</v>
      </c>
      <c r="I295" s="14"/>
    </row>
    <row r="296" spans="1:9" ht="72" customHeight="1" x14ac:dyDescent="0.35">
      <c r="A296" s="5">
        <f t="shared" si="30"/>
        <v>287</v>
      </c>
      <c r="B296" s="6" t="s">
        <v>5</v>
      </c>
      <c r="C296" s="17" t="s">
        <v>125</v>
      </c>
      <c r="D296" s="16" t="s">
        <v>124</v>
      </c>
      <c r="E296" s="15" t="s">
        <v>631</v>
      </c>
      <c r="F296" s="24" t="s">
        <v>117</v>
      </c>
      <c r="G296" s="18">
        <v>1308</v>
      </c>
      <c r="H296" s="6" t="s">
        <v>11</v>
      </c>
      <c r="I296" s="14"/>
    </row>
    <row r="297" spans="1:9" x14ac:dyDescent="0.35">
      <c r="A297" s="5">
        <f t="shared" si="30"/>
        <v>288</v>
      </c>
      <c r="B297" s="6" t="s">
        <v>5</v>
      </c>
      <c r="C297" s="17" t="s">
        <v>127</v>
      </c>
      <c r="D297" s="16" t="s">
        <v>124</v>
      </c>
      <c r="E297" s="4" t="s">
        <v>632</v>
      </c>
      <c r="F297" s="24" t="s">
        <v>126</v>
      </c>
      <c r="G297" s="18">
        <v>15900</v>
      </c>
      <c r="H297" s="27" t="s">
        <v>93</v>
      </c>
      <c r="I297" s="14"/>
    </row>
    <row r="298" spans="1:9" ht="96" customHeight="1" x14ac:dyDescent="0.35">
      <c r="A298" s="5">
        <f t="shared" si="30"/>
        <v>289</v>
      </c>
      <c r="B298" s="6" t="s">
        <v>5</v>
      </c>
      <c r="C298" s="17">
        <v>240</v>
      </c>
      <c r="D298" s="16" t="s">
        <v>128</v>
      </c>
      <c r="E298" s="15" t="s">
        <v>123</v>
      </c>
      <c r="F298" s="3" t="s">
        <v>129</v>
      </c>
      <c r="G298" s="26">
        <v>125988.76</v>
      </c>
      <c r="H298" s="27" t="s">
        <v>11</v>
      </c>
      <c r="I298" s="14"/>
    </row>
    <row r="299" spans="1:9" ht="67.2" customHeight="1" x14ac:dyDescent="0.35">
      <c r="A299" s="5">
        <f t="shared" si="30"/>
        <v>290</v>
      </c>
      <c r="B299" s="6" t="s">
        <v>5</v>
      </c>
      <c r="C299" s="17">
        <f>C298+1</f>
        <v>241</v>
      </c>
      <c r="D299" s="16" t="s">
        <v>128</v>
      </c>
      <c r="E299" s="33" t="s">
        <v>633</v>
      </c>
      <c r="F299" s="3" t="s">
        <v>129</v>
      </c>
      <c r="G299" s="26">
        <v>198961.22</v>
      </c>
      <c r="H299" s="27" t="s">
        <v>11</v>
      </c>
      <c r="I299" s="14"/>
    </row>
    <row r="300" spans="1:9" ht="28.8" customHeight="1" x14ac:dyDescent="0.35">
      <c r="A300" s="5">
        <f t="shared" si="30"/>
        <v>291</v>
      </c>
      <c r="B300" s="6" t="s">
        <v>5</v>
      </c>
      <c r="C300" s="17">
        <f>C299+1</f>
        <v>242</v>
      </c>
      <c r="D300" s="16" t="s">
        <v>128</v>
      </c>
      <c r="E300" s="4" t="s">
        <v>634</v>
      </c>
      <c r="F300" s="24" t="s">
        <v>27</v>
      </c>
      <c r="G300" s="13">
        <v>240.75</v>
      </c>
      <c r="H300" s="6" t="s">
        <v>106</v>
      </c>
      <c r="I300" s="14"/>
    </row>
    <row r="301" spans="1:9" ht="69.599999999999994" customHeight="1" x14ac:dyDescent="0.35">
      <c r="A301" s="5">
        <f t="shared" si="30"/>
        <v>292</v>
      </c>
      <c r="B301" s="6" t="s">
        <v>5</v>
      </c>
      <c r="C301" s="17">
        <v>605</v>
      </c>
      <c r="D301" s="16" t="s">
        <v>128</v>
      </c>
      <c r="E301" s="33" t="s">
        <v>635</v>
      </c>
      <c r="F301" s="3" t="s">
        <v>122</v>
      </c>
      <c r="G301" s="18">
        <v>21000</v>
      </c>
      <c r="H301" s="6" t="s">
        <v>11</v>
      </c>
      <c r="I301" s="14"/>
    </row>
    <row r="302" spans="1:9" x14ac:dyDescent="0.35">
      <c r="A302" s="5">
        <f t="shared" si="30"/>
        <v>293</v>
      </c>
      <c r="B302" s="6" t="s">
        <v>5</v>
      </c>
      <c r="C302" s="17">
        <f>C300+1</f>
        <v>243</v>
      </c>
      <c r="D302" s="16" t="s">
        <v>130</v>
      </c>
      <c r="E302" s="33" t="s">
        <v>636</v>
      </c>
      <c r="F302" s="6" t="s">
        <v>14</v>
      </c>
      <c r="G302" s="13">
        <v>7382</v>
      </c>
      <c r="H302" s="6" t="s">
        <v>106</v>
      </c>
      <c r="I302" s="14"/>
    </row>
    <row r="303" spans="1:9" ht="20.399999999999999" customHeight="1" x14ac:dyDescent="0.35">
      <c r="A303" s="5">
        <f t="shared" si="30"/>
        <v>294</v>
      </c>
      <c r="B303" s="6" t="s">
        <v>5</v>
      </c>
      <c r="C303" s="17">
        <f t="shared" ref="C303:C308" si="34">C302+1</f>
        <v>244</v>
      </c>
      <c r="D303" s="16" t="s">
        <v>130</v>
      </c>
      <c r="E303" s="4" t="s">
        <v>637</v>
      </c>
      <c r="F303" s="6" t="s">
        <v>14</v>
      </c>
      <c r="G303" s="13">
        <v>2680</v>
      </c>
      <c r="H303" s="6" t="s">
        <v>106</v>
      </c>
      <c r="I303" s="14"/>
    </row>
    <row r="304" spans="1:9" ht="31.8" x14ac:dyDescent="0.35">
      <c r="A304" s="5">
        <f t="shared" si="30"/>
        <v>295</v>
      </c>
      <c r="B304" s="6" t="s">
        <v>5</v>
      </c>
      <c r="C304" s="17">
        <f t="shared" si="34"/>
        <v>245</v>
      </c>
      <c r="D304" s="16" t="s">
        <v>130</v>
      </c>
      <c r="E304" s="4" t="s">
        <v>638</v>
      </c>
      <c r="F304" s="6" t="s">
        <v>14</v>
      </c>
      <c r="G304" s="13">
        <v>95</v>
      </c>
      <c r="H304" s="6" t="s">
        <v>106</v>
      </c>
      <c r="I304" s="14"/>
    </row>
    <row r="305" spans="1:9" ht="28.2" customHeight="1" x14ac:dyDescent="0.35">
      <c r="A305" s="5">
        <f t="shared" si="30"/>
        <v>296</v>
      </c>
      <c r="B305" s="6" t="s">
        <v>5</v>
      </c>
      <c r="C305" s="17">
        <f t="shared" si="34"/>
        <v>246</v>
      </c>
      <c r="D305" s="16" t="s">
        <v>130</v>
      </c>
      <c r="E305" s="4" t="s">
        <v>639</v>
      </c>
      <c r="F305" s="6" t="s">
        <v>14</v>
      </c>
      <c r="G305" s="13">
        <v>1382</v>
      </c>
      <c r="H305" s="6" t="s">
        <v>106</v>
      </c>
      <c r="I305" s="14"/>
    </row>
    <row r="306" spans="1:9" ht="69.599999999999994" customHeight="1" x14ac:dyDescent="0.35">
      <c r="A306" s="5">
        <f t="shared" si="30"/>
        <v>297</v>
      </c>
      <c r="B306" s="6" t="s">
        <v>5</v>
      </c>
      <c r="C306" s="17">
        <f t="shared" si="34"/>
        <v>247</v>
      </c>
      <c r="D306" s="16" t="s">
        <v>130</v>
      </c>
      <c r="E306" s="15" t="s">
        <v>640</v>
      </c>
      <c r="F306" s="6" t="s">
        <v>14</v>
      </c>
      <c r="G306" s="13">
        <v>753.4</v>
      </c>
      <c r="H306" s="6" t="s">
        <v>106</v>
      </c>
      <c r="I306" s="14"/>
    </row>
    <row r="307" spans="1:9" ht="55.8" customHeight="1" x14ac:dyDescent="0.35">
      <c r="A307" s="5">
        <f t="shared" si="30"/>
        <v>298</v>
      </c>
      <c r="B307" s="6" t="s">
        <v>5</v>
      </c>
      <c r="C307" s="17">
        <f t="shared" si="34"/>
        <v>248</v>
      </c>
      <c r="D307" s="16" t="s">
        <v>130</v>
      </c>
      <c r="E307" s="33" t="s">
        <v>641</v>
      </c>
      <c r="F307" s="24" t="s">
        <v>494</v>
      </c>
      <c r="G307" s="13">
        <f>2240+680</f>
        <v>2920</v>
      </c>
      <c r="H307" s="6" t="s">
        <v>106</v>
      </c>
      <c r="I307" s="14"/>
    </row>
    <row r="308" spans="1:9" ht="18.600000000000001" customHeight="1" x14ac:dyDescent="0.35">
      <c r="A308" s="5">
        <f t="shared" si="30"/>
        <v>299</v>
      </c>
      <c r="B308" s="6" t="s">
        <v>5</v>
      </c>
      <c r="C308" s="17">
        <f t="shared" si="34"/>
        <v>249</v>
      </c>
      <c r="D308" s="16" t="s">
        <v>130</v>
      </c>
      <c r="E308" s="15" t="s">
        <v>642</v>
      </c>
      <c r="F308" s="24" t="s">
        <v>494</v>
      </c>
      <c r="G308" s="13">
        <v>11000</v>
      </c>
      <c r="H308" s="6" t="s">
        <v>106</v>
      </c>
      <c r="I308" s="14"/>
    </row>
    <row r="309" spans="1:9" ht="80.400000000000006" x14ac:dyDescent="0.35">
      <c r="A309" s="5">
        <f t="shared" si="30"/>
        <v>300</v>
      </c>
      <c r="B309" s="6" t="s">
        <v>5</v>
      </c>
      <c r="C309" s="17">
        <v>19</v>
      </c>
      <c r="D309" s="16" t="s">
        <v>131</v>
      </c>
      <c r="E309" s="33" t="s">
        <v>643</v>
      </c>
      <c r="F309" s="6" t="s">
        <v>12</v>
      </c>
      <c r="G309" s="13">
        <v>98206.07</v>
      </c>
      <c r="H309" s="6" t="s">
        <v>11</v>
      </c>
      <c r="I309" s="14"/>
    </row>
    <row r="310" spans="1:9" ht="54" x14ac:dyDescent="0.35">
      <c r="A310" s="5">
        <f t="shared" si="30"/>
        <v>301</v>
      </c>
      <c r="B310" s="6" t="s">
        <v>5</v>
      </c>
      <c r="C310" s="17">
        <f>C308+1</f>
        <v>250</v>
      </c>
      <c r="D310" s="16" t="s">
        <v>132</v>
      </c>
      <c r="E310" s="33" t="s">
        <v>644</v>
      </c>
      <c r="F310" s="3" t="s">
        <v>628</v>
      </c>
      <c r="G310" s="13">
        <v>141305</v>
      </c>
      <c r="H310" s="27" t="s">
        <v>11</v>
      </c>
      <c r="I310" s="14"/>
    </row>
    <row r="311" spans="1:9" x14ac:dyDescent="0.35">
      <c r="A311" s="5">
        <f t="shared" si="30"/>
        <v>302</v>
      </c>
      <c r="B311" s="6" t="s">
        <v>5</v>
      </c>
      <c r="C311" s="17">
        <f>C310+1</f>
        <v>251</v>
      </c>
      <c r="D311" s="16" t="s">
        <v>132</v>
      </c>
      <c r="E311" s="33" t="s">
        <v>645</v>
      </c>
      <c r="F311" s="6" t="s">
        <v>14</v>
      </c>
      <c r="G311" s="13">
        <v>1728</v>
      </c>
      <c r="H311" s="6" t="s">
        <v>106</v>
      </c>
      <c r="I311" s="14"/>
    </row>
    <row r="312" spans="1:9" ht="31.8" x14ac:dyDescent="0.35">
      <c r="A312" s="5">
        <f t="shared" si="30"/>
        <v>303</v>
      </c>
      <c r="B312" s="6" t="s">
        <v>5</v>
      </c>
      <c r="C312" s="17">
        <f t="shared" ref="C312:C332" si="35">C311+1</f>
        <v>252</v>
      </c>
      <c r="D312" s="16" t="s">
        <v>132</v>
      </c>
      <c r="E312" s="29" t="s">
        <v>646</v>
      </c>
      <c r="F312" s="6" t="s">
        <v>14</v>
      </c>
      <c r="G312" s="13">
        <f>4387.51+5599</f>
        <v>9986.51</v>
      </c>
      <c r="H312" s="6" t="s">
        <v>106</v>
      </c>
      <c r="I312" s="14"/>
    </row>
    <row r="313" spans="1:9" x14ac:dyDescent="0.35">
      <c r="A313" s="5">
        <f t="shared" si="30"/>
        <v>304</v>
      </c>
      <c r="B313" s="6" t="s">
        <v>5</v>
      </c>
      <c r="C313" s="17">
        <f t="shared" si="35"/>
        <v>253</v>
      </c>
      <c r="D313" s="16" t="s">
        <v>132</v>
      </c>
      <c r="E313" s="28" t="s">
        <v>647</v>
      </c>
      <c r="F313" s="6" t="s">
        <v>14</v>
      </c>
      <c r="G313" s="13">
        <v>2113</v>
      </c>
      <c r="H313" s="6" t="s">
        <v>106</v>
      </c>
      <c r="I313" s="14"/>
    </row>
    <row r="314" spans="1:9" x14ac:dyDescent="0.35">
      <c r="A314" s="5">
        <f t="shared" si="30"/>
        <v>305</v>
      </c>
      <c r="B314" s="6" t="s">
        <v>5</v>
      </c>
      <c r="C314" s="17">
        <f t="shared" si="35"/>
        <v>254</v>
      </c>
      <c r="D314" s="16" t="s">
        <v>132</v>
      </c>
      <c r="E314" s="28" t="s">
        <v>648</v>
      </c>
      <c r="F314" s="6" t="s">
        <v>14</v>
      </c>
      <c r="G314" s="13">
        <v>1738</v>
      </c>
      <c r="H314" s="6" t="s">
        <v>106</v>
      </c>
      <c r="I314" s="14"/>
    </row>
    <row r="315" spans="1:9" ht="31.8" x14ac:dyDescent="0.35">
      <c r="A315" s="5">
        <f t="shared" si="30"/>
        <v>306</v>
      </c>
      <c r="B315" s="6" t="s">
        <v>5</v>
      </c>
      <c r="C315" s="17">
        <f t="shared" si="35"/>
        <v>255</v>
      </c>
      <c r="D315" s="16" t="s">
        <v>132</v>
      </c>
      <c r="E315" s="4" t="s">
        <v>649</v>
      </c>
      <c r="F315" s="6" t="s">
        <v>14</v>
      </c>
      <c r="G315" s="13">
        <v>1608</v>
      </c>
      <c r="H315" s="6" t="s">
        <v>106</v>
      </c>
      <c r="I315" s="14"/>
    </row>
    <row r="316" spans="1:9" ht="29.4" customHeight="1" x14ac:dyDescent="0.35">
      <c r="A316" s="5">
        <f t="shared" si="30"/>
        <v>307</v>
      </c>
      <c r="B316" s="6" t="s">
        <v>5</v>
      </c>
      <c r="C316" s="17">
        <f t="shared" si="35"/>
        <v>256</v>
      </c>
      <c r="D316" s="16" t="s">
        <v>132</v>
      </c>
      <c r="E316" s="4" t="s">
        <v>650</v>
      </c>
      <c r="F316" s="6" t="s">
        <v>14</v>
      </c>
      <c r="G316" s="13">
        <v>503.04</v>
      </c>
      <c r="H316" s="6" t="s">
        <v>106</v>
      </c>
      <c r="I316" s="14"/>
    </row>
    <row r="317" spans="1:9" ht="20.399999999999999" customHeight="1" x14ac:dyDescent="0.35">
      <c r="A317" s="5">
        <f t="shared" si="30"/>
        <v>308</v>
      </c>
      <c r="B317" s="6" t="s">
        <v>5</v>
      </c>
      <c r="C317" s="17">
        <f t="shared" si="35"/>
        <v>257</v>
      </c>
      <c r="D317" s="16" t="s">
        <v>134</v>
      </c>
      <c r="E317" s="4" t="s">
        <v>651</v>
      </c>
      <c r="F317" s="24" t="s">
        <v>494</v>
      </c>
      <c r="G317" s="13">
        <v>680</v>
      </c>
      <c r="H317" s="6" t="s">
        <v>11</v>
      </c>
    </row>
    <row r="318" spans="1:9" ht="18.600000000000001" customHeight="1" x14ac:dyDescent="0.35">
      <c r="A318" s="5">
        <f t="shared" si="30"/>
        <v>309</v>
      </c>
      <c r="B318" s="6" t="s">
        <v>5</v>
      </c>
      <c r="C318" s="17">
        <f t="shared" si="35"/>
        <v>258</v>
      </c>
      <c r="D318" s="16" t="s">
        <v>134</v>
      </c>
      <c r="E318" s="4" t="s">
        <v>652</v>
      </c>
      <c r="F318" s="9" t="s">
        <v>578</v>
      </c>
      <c r="G318" s="13">
        <v>750</v>
      </c>
      <c r="H318" s="6" t="s">
        <v>11</v>
      </c>
    </row>
    <row r="319" spans="1:9" ht="30" customHeight="1" x14ac:dyDescent="0.35">
      <c r="A319" s="5">
        <f t="shared" ref="A319:A384" si="36">A318+1</f>
        <v>310</v>
      </c>
      <c r="B319" s="6" t="s">
        <v>5</v>
      </c>
      <c r="C319" s="17">
        <f t="shared" si="35"/>
        <v>259</v>
      </c>
      <c r="D319" s="16" t="s">
        <v>135</v>
      </c>
      <c r="E319" s="4" t="s">
        <v>653</v>
      </c>
      <c r="F319" s="21" t="s">
        <v>88</v>
      </c>
      <c r="G319" s="13">
        <v>3470</v>
      </c>
      <c r="H319" s="6" t="s">
        <v>133</v>
      </c>
      <c r="I319" s="14"/>
    </row>
    <row r="320" spans="1:9" ht="66.599999999999994" customHeight="1" x14ac:dyDescent="0.35">
      <c r="A320" s="5">
        <f t="shared" si="36"/>
        <v>311</v>
      </c>
      <c r="B320" s="6" t="s">
        <v>5</v>
      </c>
      <c r="C320" s="17">
        <f t="shared" si="35"/>
        <v>260</v>
      </c>
      <c r="D320" s="16" t="s">
        <v>135</v>
      </c>
      <c r="E320" s="33" t="s">
        <v>654</v>
      </c>
      <c r="F320" s="21" t="s">
        <v>88</v>
      </c>
      <c r="G320" s="13">
        <v>1820</v>
      </c>
      <c r="H320" s="6" t="s">
        <v>133</v>
      </c>
      <c r="I320" s="14"/>
    </row>
    <row r="321" spans="1:9" ht="16.8" customHeight="1" x14ac:dyDescent="0.35">
      <c r="A321" s="5">
        <f t="shared" si="36"/>
        <v>312</v>
      </c>
      <c r="B321" s="6" t="s">
        <v>5</v>
      </c>
      <c r="C321" s="17">
        <f t="shared" si="35"/>
        <v>261</v>
      </c>
      <c r="D321" s="16" t="s">
        <v>135</v>
      </c>
      <c r="E321" s="4" t="s">
        <v>655</v>
      </c>
      <c r="F321" s="21" t="s">
        <v>88</v>
      </c>
      <c r="G321" s="13">
        <v>120</v>
      </c>
      <c r="H321" s="6" t="s">
        <v>133</v>
      </c>
      <c r="I321" s="14"/>
    </row>
    <row r="322" spans="1:9" x14ac:dyDescent="0.35">
      <c r="A322" s="5">
        <f t="shared" si="36"/>
        <v>313</v>
      </c>
      <c r="B322" s="6" t="s">
        <v>5</v>
      </c>
      <c r="C322" s="17">
        <f t="shared" si="35"/>
        <v>262</v>
      </c>
      <c r="D322" s="16" t="s">
        <v>136</v>
      </c>
      <c r="E322" s="4" t="s">
        <v>656</v>
      </c>
      <c r="F322" s="24" t="s">
        <v>494</v>
      </c>
      <c r="G322" s="13">
        <v>938</v>
      </c>
      <c r="H322" s="6" t="s">
        <v>11</v>
      </c>
      <c r="I322" s="14"/>
    </row>
    <row r="323" spans="1:9" ht="54" x14ac:dyDescent="0.35">
      <c r="A323" s="5">
        <f t="shared" si="36"/>
        <v>314</v>
      </c>
      <c r="B323" s="6" t="s">
        <v>5</v>
      </c>
      <c r="C323" s="17">
        <f t="shared" si="35"/>
        <v>263</v>
      </c>
      <c r="D323" s="16" t="s">
        <v>136</v>
      </c>
      <c r="E323" s="33" t="s">
        <v>657</v>
      </c>
      <c r="F323" s="9" t="s">
        <v>36</v>
      </c>
      <c r="G323" s="13">
        <f>5050+3665</f>
        <v>8715</v>
      </c>
      <c r="H323" s="6" t="s">
        <v>133</v>
      </c>
      <c r="I323" s="14"/>
    </row>
    <row r="324" spans="1:9" ht="27.6" x14ac:dyDescent="0.35">
      <c r="A324" s="5">
        <f t="shared" si="36"/>
        <v>315</v>
      </c>
      <c r="B324" s="6" t="s">
        <v>5</v>
      </c>
      <c r="C324" s="17">
        <f t="shared" si="35"/>
        <v>264</v>
      </c>
      <c r="D324" s="16" t="s">
        <v>136</v>
      </c>
      <c r="E324" s="33" t="s">
        <v>658</v>
      </c>
      <c r="F324" s="9" t="s">
        <v>36</v>
      </c>
      <c r="G324" s="13">
        <v>8449</v>
      </c>
      <c r="H324" s="6" t="s">
        <v>133</v>
      </c>
      <c r="I324" s="14"/>
    </row>
    <row r="325" spans="1:9" x14ac:dyDescent="0.35">
      <c r="A325" s="5">
        <f t="shared" si="36"/>
        <v>316</v>
      </c>
      <c r="B325" s="6" t="s">
        <v>5</v>
      </c>
      <c r="C325" s="17">
        <f t="shared" si="35"/>
        <v>265</v>
      </c>
      <c r="D325" s="16" t="s">
        <v>136</v>
      </c>
      <c r="E325" s="4" t="s">
        <v>659</v>
      </c>
      <c r="F325" s="9" t="s">
        <v>36</v>
      </c>
      <c r="G325" s="13">
        <v>630</v>
      </c>
      <c r="H325" s="6" t="s">
        <v>133</v>
      </c>
      <c r="I325" s="14"/>
    </row>
    <row r="326" spans="1:9" ht="54" x14ac:dyDescent="0.35">
      <c r="A326" s="5">
        <f t="shared" si="36"/>
        <v>317</v>
      </c>
      <c r="B326" s="6" t="s">
        <v>5</v>
      </c>
      <c r="C326" s="17">
        <f t="shared" si="35"/>
        <v>266</v>
      </c>
      <c r="D326" s="16" t="s">
        <v>137</v>
      </c>
      <c r="E326" s="33" t="s">
        <v>660</v>
      </c>
      <c r="F326" s="24" t="s">
        <v>494</v>
      </c>
      <c r="G326" s="13">
        <v>3206</v>
      </c>
      <c r="H326" s="6" t="s">
        <v>133</v>
      </c>
      <c r="I326" s="14"/>
    </row>
    <row r="327" spans="1:9" ht="16.2" customHeight="1" x14ac:dyDescent="0.35">
      <c r="A327" s="5">
        <f t="shared" si="36"/>
        <v>318</v>
      </c>
      <c r="B327" s="6" t="s">
        <v>5</v>
      </c>
      <c r="C327" s="17">
        <f t="shared" si="35"/>
        <v>267</v>
      </c>
      <c r="D327" s="16" t="s">
        <v>137</v>
      </c>
      <c r="E327" s="23" t="s">
        <v>661</v>
      </c>
      <c r="F327" s="24" t="s">
        <v>494</v>
      </c>
      <c r="G327" s="13">
        <v>1100</v>
      </c>
      <c r="H327" s="6" t="s">
        <v>133</v>
      </c>
      <c r="I327" s="14"/>
    </row>
    <row r="328" spans="1:9" ht="30.6" customHeight="1" x14ac:dyDescent="0.35">
      <c r="A328" s="5">
        <f t="shared" si="36"/>
        <v>319</v>
      </c>
      <c r="B328" s="6" t="s">
        <v>5</v>
      </c>
      <c r="C328" s="17">
        <f t="shared" si="35"/>
        <v>268</v>
      </c>
      <c r="D328" s="16" t="s">
        <v>137</v>
      </c>
      <c r="E328" s="15" t="s">
        <v>662</v>
      </c>
      <c r="F328" s="24" t="s">
        <v>494</v>
      </c>
      <c r="G328" s="13">
        <v>2049.6</v>
      </c>
      <c r="H328" s="6" t="s">
        <v>133</v>
      </c>
      <c r="I328" s="14"/>
    </row>
    <row r="329" spans="1:9" x14ac:dyDescent="0.35">
      <c r="A329" s="5">
        <f t="shared" si="36"/>
        <v>320</v>
      </c>
      <c r="B329" s="6" t="s">
        <v>5</v>
      </c>
      <c r="C329" s="17">
        <f t="shared" si="35"/>
        <v>269</v>
      </c>
      <c r="D329" s="16" t="s">
        <v>138</v>
      </c>
      <c r="E329" s="4" t="s">
        <v>663</v>
      </c>
      <c r="F329" s="46" t="s">
        <v>53</v>
      </c>
      <c r="G329" s="13">
        <v>1000.02</v>
      </c>
      <c r="H329" s="6" t="s">
        <v>133</v>
      </c>
      <c r="I329" s="14"/>
    </row>
    <row r="330" spans="1:9" ht="69" customHeight="1" x14ac:dyDescent="0.35">
      <c r="A330" s="5">
        <f t="shared" si="36"/>
        <v>321</v>
      </c>
      <c r="B330" s="6" t="s">
        <v>5</v>
      </c>
      <c r="C330" s="17">
        <f t="shared" si="35"/>
        <v>270</v>
      </c>
      <c r="D330" s="16" t="s">
        <v>138</v>
      </c>
      <c r="E330" s="33" t="s">
        <v>664</v>
      </c>
      <c r="F330" s="24" t="s">
        <v>494</v>
      </c>
      <c r="G330" s="13">
        <f>2370+900</f>
        <v>3270</v>
      </c>
      <c r="H330" s="6" t="s">
        <v>133</v>
      </c>
      <c r="I330" s="14"/>
    </row>
    <row r="331" spans="1:9" x14ac:dyDescent="0.35">
      <c r="A331" s="5">
        <f t="shared" si="36"/>
        <v>322</v>
      </c>
      <c r="B331" s="6" t="s">
        <v>5</v>
      </c>
      <c r="C331" s="17">
        <f t="shared" si="35"/>
        <v>271</v>
      </c>
      <c r="D331" s="16" t="s">
        <v>138</v>
      </c>
      <c r="E331" s="4" t="s">
        <v>665</v>
      </c>
      <c r="F331" s="24" t="s">
        <v>494</v>
      </c>
      <c r="G331" s="13">
        <v>200</v>
      </c>
      <c r="H331" s="6" t="s">
        <v>133</v>
      </c>
      <c r="I331" s="14"/>
    </row>
    <row r="332" spans="1:9" ht="19.2" x14ac:dyDescent="0.35">
      <c r="A332" s="5">
        <f t="shared" si="36"/>
        <v>323</v>
      </c>
      <c r="B332" s="6" t="s">
        <v>5</v>
      </c>
      <c r="C332" s="17">
        <f t="shared" si="35"/>
        <v>272</v>
      </c>
      <c r="D332" s="16" t="s">
        <v>140</v>
      </c>
      <c r="E332" s="4" t="s">
        <v>666</v>
      </c>
      <c r="F332" s="24" t="s">
        <v>494</v>
      </c>
      <c r="G332" s="13">
        <v>396</v>
      </c>
      <c r="H332" s="6" t="s">
        <v>133</v>
      </c>
      <c r="I332" s="14"/>
    </row>
    <row r="333" spans="1:9" ht="69.599999999999994" customHeight="1" x14ac:dyDescent="0.35">
      <c r="A333" s="5">
        <f t="shared" si="36"/>
        <v>324</v>
      </c>
      <c r="B333" s="6" t="s">
        <v>5</v>
      </c>
      <c r="C333" s="17">
        <v>325.41000000000003</v>
      </c>
      <c r="D333" s="16" t="s">
        <v>139</v>
      </c>
      <c r="E333" s="33" t="s">
        <v>667</v>
      </c>
      <c r="F333" s="3" t="s">
        <v>141</v>
      </c>
      <c r="G333" s="13">
        <v>3373.72</v>
      </c>
      <c r="H333" s="6" t="s">
        <v>11</v>
      </c>
      <c r="I333" s="14"/>
    </row>
    <row r="334" spans="1:9" x14ac:dyDescent="0.35">
      <c r="A334" s="5">
        <f t="shared" si="36"/>
        <v>325</v>
      </c>
      <c r="B334" s="6" t="s">
        <v>5</v>
      </c>
      <c r="C334" s="17" t="s">
        <v>142</v>
      </c>
      <c r="D334" s="16" t="s">
        <v>139</v>
      </c>
      <c r="E334" s="4" t="s">
        <v>668</v>
      </c>
      <c r="F334" s="24" t="s">
        <v>126</v>
      </c>
      <c r="G334" s="18">
        <v>24500</v>
      </c>
      <c r="H334" s="25" t="s">
        <v>93</v>
      </c>
      <c r="I334" s="14"/>
    </row>
    <row r="335" spans="1:9" ht="79.2" customHeight="1" x14ac:dyDescent="0.35">
      <c r="A335" s="5">
        <f t="shared" si="36"/>
        <v>326</v>
      </c>
      <c r="B335" s="6" t="s">
        <v>5</v>
      </c>
      <c r="C335" s="17">
        <v>20</v>
      </c>
      <c r="D335" s="16" t="s">
        <v>139</v>
      </c>
      <c r="E335" s="33" t="s">
        <v>669</v>
      </c>
      <c r="F335" s="6" t="s">
        <v>12</v>
      </c>
      <c r="G335" s="13" t="s">
        <v>143</v>
      </c>
      <c r="H335" s="6" t="s">
        <v>11</v>
      </c>
      <c r="I335" s="14"/>
    </row>
    <row r="336" spans="1:9" ht="28.8" x14ac:dyDescent="0.35">
      <c r="A336" s="5">
        <f t="shared" si="36"/>
        <v>327</v>
      </c>
      <c r="B336" s="6" t="s">
        <v>5</v>
      </c>
      <c r="C336" s="17">
        <f>C332+1</f>
        <v>273</v>
      </c>
      <c r="D336" s="16" t="s">
        <v>139</v>
      </c>
      <c r="E336" s="35" t="s">
        <v>670</v>
      </c>
      <c r="F336" s="6" t="s">
        <v>14</v>
      </c>
      <c r="G336" s="13">
        <f>1100+1904.94</f>
        <v>3004.94</v>
      </c>
      <c r="H336" s="6" t="s">
        <v>133</v>
      </c>
      <c r="I336" s="14"/>
    </row>
    <row r="337" spans="1:10" ht="27.6" x14ac:dyDescent="0.35">
      <c r="A337" s="5">
        <f t="shared" si="36"/>
        <v>328</v>
      </c>
      <c r="B337" s="6" t="s">
        <v>5</v>
      </c>
      <c r="C337" s="17">
        <f t="shared" ref="C337:C345" si="37">C336+1</f>
        <v>274</v>
      </c>
      <c r="D337" s="16" t="s">
        <v>139</v>
      </c>
      <c r="E337" s="47" t="s">
        <v>671</v>
      </c>
      <c r="F337" s="6" t="s">
        <v>14</v>
      </c>
      <c r="G337" s="13">
        <v>3094.98</v>
      </c>
      <c r="H337" s="6" t="s">
        <v>133</v>
      </c>
      <c r="I337" s="14"/>
    </row>
    <row r="338" spans="1:10" x14ac:dyDescent="0.35">
      <c r="A338" s="5">
        <f t="shared" si="36"/>
        <v>329</v>
      </c>
      <c r="B338" s="6" t="s">
        <v>5</v>
      </c>
      <c r="C338" s="17">
        <f t="shared" si="37"/>
        <v>275</v>
      </c>
      <c r="D338" s="16" t="s">
        <v>139</v>
      </c>
      <c r="E338" s="30" t="s">
        <v>672</v>
      </c>
      <c r="F338" s="6" t="s">
        <v>14</v>
      </c>
      <c r="G338" s="13">
        <v>320</v>
      </c>
      <c r="H338" s="6" t="s">
        <v>133</v>
      </c>
      <c r="I338" s="14"/>
    </row>
    <row r="339" spans="1:10" x14ac:dyDescent="0.35">
      <c r="A339" s="5">
        <f t="shared" si="36"/>
        <v>330</v>
      </c>
      <c r="B339" s="6" t="s">
        <v>5</v>
      </c>
      <c r="C339" s="17">
        <f t="shared" si="37"/>
        <v>276</v>
      </c>
      <c r="D339" s="16" t="s">
        <v>139</v>
      </c>
      <c r="E339" s="30" t="s">
        <v>673</v>
      </c>
      <c r="F339" s="6" t="s">
        <v>14</v>
      </c>
      <c r="G339" s="13">
        <v>4655.95</v>
      </c>
      <c r="H339" s="6" t="s">
        <v>133</v>
      </c>
      <c r="I339" s="14"/>
    </row>
    <row r="340" spans="1:10" x14ac:dyDescent="0.35">
      <c r="A340" s="5">
        <f t="shared" si="36"/>
        <v>331</v>
      </c>
      <c r="B340" s="6" t="s">
        <v>5</v>
      </c>
      <c r="C340" s="17">
        <f>C339+1</f>
        <v>277</v>
      </c>
      <c r="D340" s="16" t="s">
        <v>139</v>
      </c>
      <c r="E340" s="32" t="s">
        <v>674</v>
      </c>
      <c r="F340" s="6" t="s">
        <v>14</v>
      </c>
      <c r="G340" s="13">
        <v>258</v>
      </c>
      <c r="H340" s="6" t="s">
        <v>133</v>
      </c>
      <c r="I340" s="14"/>
    </row>
    <row r="341" spans="1:10" ht="18.600000000000001" customHeight="1" x14ac:dyDescent="0.35">
      <c r="A341" s="5">
        <f t="shared" si="36"/>
        <v>332</v>
      </c>
      <c r="B341" s="6" t="s">
        <v>5</v>
      </c>
      <c r="C341" s="17">
        <f t="shared" si="37"/>
        <v>278</v>
      </c>
      <c r="D341" s="16" t="s">
        <v>139</v>
      </c>
      <c r="E341" s="33" t="s">
        <v>675</v>
      </c>
      <c r="F341" s="6" t="s">
        <v>14</v>
      </c>
      <c r="G341" s="13">
        <v>1662.82</v>
      </c>
      <c r="H341" s="6" t="s">
        <v>133</v>
      </c>
      <c r="I341" s="14"/>
    </row>
    <row r="342" spans="1:10" ht="28.8" x14ac:dyDescent="0.35">
      <c r="A342" s="5">
        <f t="shared" si="36"/>
        <v>333</v>
      </c>
      <c r="B342" s="6" t="s">
        <v>5</v>
      </c>
      <c r="C342" s="17">
        <f t="shared" si="37"/>
        <v>279</v>
      </c>
      <c r="D342" s="16" t="s">
        <v>139</v>
      </c>
      <c r="E342" s="15" t="s">
        <v>676</v>
      </c>
      <c r="F342" s="6" t="s">
        <v>14</v>
      </c>
      <c r="G342" s="13">
        <v>4400.04</v>
      </c>
      <c r="H342" s="6" t="s">
        <v>133</v>
      </c>
      <c r="I342" s="14"/>
      <c r="J342" s="31"/>
    </row>
    <row r="343" spans="1:10" ht="31.8" x14ac:dyDescent="0.35">
      <c r="A343" s="5">
        <f t="shared" si="36"/>
        <v>334</v>
      </c>
      <c r="B343" s="6" t="s">
        <v>5</v>
      </c>
      <c r="C343" s="17">
        <f t="shared" si="37"/>
        <v>280</v>
      </c>
      <c r="D343" s="16" t="s">
        <v>139</v>
      </c>
      <c r="E343" s="4" t="s">
        <v>677</v>
      </c>
      <c r="F343" s="6" t="s">
        <v>14</v>
      </c>
      <c r="G343" s="13">
        <f>305.96+3866.4</f>
        <v>4172.3599999999997</v>
      </c>
      <c r="H343" s="6" t="s">
        <v>133</v>
      </c>
      <c r="I343" s="14"/>
    </row>
    <row r="344" spans="1:10" x14ac:dyDescent="0.35">
      <c r="A344" s="5">
        <f t="shared" si="36"/>
        <v>335</v>
      </c>
      <c r="B344" s="6" t="s">
        <v>5</v>
      </c>
      <c r="C344" s="17">
        <f t="shared" si="37"/>
        <v>281</v>
      </c>
      <c r="D344" s="16" t="s">
        <v>139</v>
      </c>
      <c r="E344" s="33" t="s">
        <v>678</v>
      </c>
      <c r="F344" s="6" t="s">
        <v>14</v>
      </c>
      <c r="G344" s="13">
        <v>254.99</v>
      </c>
      <c r="H344" s="6" t="s">
        <v>133</v>
      </c>
      <c r="I344" s="14"/>
    </row>
    <row r="345" spans="1:10" x14ac:dyDescent="0.35">
      <c r="A345" s="5">
        <f t="shared" si="36"/>
        <v>336</v>
      </c>
      <c r="B345" s="6" t="s">
        <v>5</v>
      </c>
      <c r="C345" s="17">
        <f t="shared" si="37"/>
        <v>282</v>
      </c>
      <c r="D345" s="16" t="s">
        <v>139</v>
      </c>
      <c r="E345" s="33" t="s">
        <v>679</v>
      </c>
      <c r="F345" s="6" t="s">
        <v>14</v>
      </c>
      <c r="G345" s="13">
        <v>590.04</v>
      </c>
      <c r="H345" s="6" t="s">
        <v>133</v>
      </c>
      <c r="I345" s="14"/>
    </row>
    <row r="346" spans="1:10" ht="31.2" customHeight="1" x14ac:dyDescent="0.35">
      <c r="A346" s="5">
        <f t="shared" si="36"/>
        <v>337</v>
      </c>
      <c r="B346" s="6" t="s">
        <v>5</v>
      </c>
      <c r="C346" s="17">
        <f>C345+1</f>
        <v>283</v>
      </c>
      <c r="D346" s="16" t="s">
        <v>144</v>
      </c>
      <c r="E346" s="15" t="s">
        <v>680</v>
      </c>
      <c r="F346" s="21" t="s">
        <v>88</v>
      </c>
      <c r="G346" s="13">
        <v>4060</v>
      </c>
      <c r="H346" s="6" t="s">
        <v>133</v>
      </c>
      <c r="I346" s="14"/>
    </row>
    <row r="347" spans="1:10" ht="31.8" x14ac:dyDescent="0.35">
      <c r="A347" s="5">
        <f t="shared" si="36"/>
        <v>338</v>
      </c>
      <c r="B347" s="6" t="s">
        <v>5</v>
      </c>
      <c r="C347" s="17">
        <f t="shared" ref="C347:C355" si="38">C346+1</f>
        <v>284</v>
      </c>
      <c r="D347" s="16" t="s">
        <v>144</v>
      </c>
      <c r="E347" s="4" t="s">
        <v>681</v>
      </c>
      <c r="F347" s="21" t="s">
        <v>88</v>
      </c>
      <c r="G347" s="13">
        <v>17160</v>
      </c>
      <c r="H347" s="6" t="s">
        <v>133</v>
      </c>
      <c r="I347" s="14"/>
    </row>
    <row r="348" spans="1:10" ht="18" customHeight="1" x14ac:dyDescent="0.35">
      <c r="A348" s="5">
        <f t="shared" si="36"/>
        <v>339</v>
      </c>
      <c r="B348" s="6" t="s">
        <v>5</v>
      </c>
      <c r="C348" s="17">
        <f t="shared" si="38"/>
        <v>285</v>
      </c>
      <c r="D348" s="16" t="s">
        <v>144</v>
      </c>
      <c r="E348" s="4" t="s">
        <v>682</v>
      </c>
      <c r="F348" s="21" t="s">
        <v>88</v>
      </c>
      <c r="G348" s="13">
        <v>280</v>
      </c>
      <c r="H348" s="6" t="s">
        <v>133</v>
      </c>
      <c r="I348" s="14"/>
    </row>
    <row r="349" spans="1:10" ht="40.799999999999997" x14ac:dyDescent="0.35">
      <c r="A349" s="5">
        <f t="shared" si="36"/>
        <v>340</v>
      </c>
      <c r="B349" s="6" t="s">
        <v>5</v>
      </c>
      <c r="C349" s="17">
        <f t="shared" si="38"/>
        <v>286</v>
      </c>
      <c r="D349" s="16" t="s">
        <v>145</v>
      </c>
      <c r="E349" s="33" t="s">
        <v>683</v>
      </c>
      <c r="F349" s="24" t="s">
        <v>494</v>
      </c>
      <c r="G349" s="13">
        <f>1930+380</f>
        <v>2310</v>
      </c>
      <c r="H349" s="6" t="s">
        <v>133</v>
      </c>
      <c r="I349" s="14"/>
    </row>
    <row r="350" spans="1:10" x14ac:dyDescent="0.35">
      <c r="A350" s="5">
        <f t="shared" si="36"/>
        <v>341</v>
      </c>
      <c r="B350" s="6" t="s">
        <v>5</v>
      </c>
      <c r="C350" s="17">
        <f t="shared" si="38"/>
        <v>287</v>
      </c>
      <c r="D350" s="16" t="s">
        <v>145</v>
      </c>
      <c r="E350" s="4" t="s">
        <v>684</v>
      </c>
      <c r="F350" s="24" t="s">
        <v>685</v>
      </c>
      <c r="G350" s="13">
        <v>828</v>
      </c>
      <c r="H350" s="6" t="s">
        <v>11</v>
      </c>
      <c r="I350" s="14"/>
    </row>
    <row r="351" spans="1:10" x14ac:dyDescent="0.35">
      <c r="A351" s="5">
        <f t="shared" si="36"/>
        <v>342</v>
      </c>
      <c r="B351" s="6" t="s">
        <v>5</v>
      </c>
      <c r="C351" s="17">
        <f t="shared" si="38"/>
        <v>288</v>
      </c>
      <c r="D351" s="16" t="s">
        <v>145</v>
      </c>
      <c r="E351" s="4" t="s">
        <v>686</v>
      </c>
      <c r="F351" s="24" t="s">
        <v>685</v>
      </c>
      <c r="G351" s="13">
        <v>5436</v>
      </c>
      <c r="H351" s="6" t="s">
        <v>11</v>
      </c>
      <c r="I351" s="14"/>
    </row>
    <row r="352" spans="1:10" ht="27.6" x14ac:dyDescent="0.35">
      <c r="A352" s="5">
        <f t="shared" si="36"/>
        <v>343</v>
      </c>
      <c r="B352" s="6" t="s">
        <v>5</v>
      </c>
      <c r="C352" s="17">
        <f t="shared" si="38"/>
        <v>289</v>
      </c>
      <c r="D352" s="16" t="s">
        <v>145</v>
      </c>
      <c r="E352" s="33" t="s">
        <v>687</v>
      </c>
      <c r="F352" s="46" t="s">
        <v>53</v>
      </c>
      <c r="G352" s="13">
        <v>965.04</v>
      </c>
      <c r="H352" s="6" t="s">
        <v>133</v>
      </c>
      <c r="I352" s="14"/>
    </row>
    <row r="353" spans="1:9" ht="27.6" customHeight="1" x14ac:dyDescent="0.35">
      <c r="A353" s="5">
        <f t="shared" si="36"/>
        <v>344</v>
      </c>
      <c r="B353" s="6" t="s">
        <v>5</v>
      </c>
      <c r="C353" s="17">
        <f t="shared" si="38"/>
        <v>290</v>
      </c>
      <c r="D353" s="16" t="s">
        <v>145</v>
      </c>
      <c r="E353" s="15" t="s">
        <v>688</v>
      </c>
      <c r="F353" s="6" t="s">
        <v>14</v>
      </c>
      <c r="G353" s="13">
        <v>11899.99</v>
      </c>
      <c r="H353" s="6" t="s">
        <v>133</v>
      </c>
      <c r="I353" s="14"/>
    </row>
    <row r="354" spans="1:9" x14ac:dyDescent="0.35">
      <c r="A354" s="5">
        <f t="shared" si="36"/>
        <v>345</v>
      </c>
      <c r="B354" s="6" t="s">
        <v>5</v>
      </c>
      <c r="C354" s="17">
        <f t="shared" si="38"/>
        <v>291</v>
      </c>
      <c r="D354" s="16" t="s">
        <v>145</v>
      </c>
      <c r="E354" s="23" t="s">
        <v>689</v>
      </c>
      <c r="F354" s="6" t="s">
        <v>14</v>
      </c>
      <c r="G354" s="13">
        <v>427.2</v>
      </c>
      <c r="H354" s="6" t="s">
        <v>133</v>
      </c>
      <c r="I354" s="14"/>
    </row>
    <row r="355" spans="1:9" ht="31.8" x14ac:dyDescent="0.35">
      <c r="A355" s="5">
        <f t="shared" si="36"/>
        <v>346</v>
      </c>
      <c r="B355" s="6" t="s">
        <v>5</v>
      </c>
      <c r="C355" s="17">
        <f t="shared" si="38"/>
        <v>292</v>
      </c>
      <c r="D355" s="16" t="s">
        <v>145</v>
      </c>
      <c r="E355" s="4" t="s">
        <v>690</v>
      </c>
      <c r="F355" s="6" t="s">
        <v>14</v>
      </c>
      <c r="G355" s="13">
        <v>1509</v>
      </c>
      <c r="H355" s="6" t="s">
        <v>133</v>
      </c>
      <c r="I355" s="14"/>
    </row>
    <row r="356" spans="1:9" x14ac:dyDescent="0.35">
      <c r="A356" s="5">
        <f t="shared" si="36"/>
        <v>347</v>
      </c>
      <c r="B356" s="6" t="s">
        <v>5</v>
      </c>
      <c r="C356" s="17" t="s">
        <v>146</v>
      </c>
      <c r="D356" s="16" t="s">
        <v>145</v>
      </c>
      <c r="E356" s="4" t="s">
        <v>632</v>
      </c>
      <c r="F356" s="24" t="s">
        <v>126</v>
      </c>
      <c r="G356" s="13">
        <v>26500</v>
      </c>
      <c r="H356" s="6" t="s">
        <v>11</v>
      </c>
      <c r="I356" s="14"/>
    </row>
    <row r="357" spans="1:9" x14ac:dyDescent="0.35">
      <c r="A357" s="5">
        <f t="shared" si="36"/>
        <v>348</v>
      </c>
      <c r="B357" s="6" t="s">
        <v>5</v>
      </c>
      <c r="C357" s="17">
        <f>C355+1</f>
        <v>293</v>
      </c>
      <c r="D357" s="16" t="s">
        <v>147</v>
      </c>
      <c r="E357" s="4" t="s">
        <v>691</v>
      </c>
      <c r="F357" s="24" t="s">
        <v>494</v>
      </c>
      <c r="G357" s="13">
        <v>1428</v>
      </c>
      <c r="H357" s="6" t="s">
        <v>11</v>
      </c>
      <c r="I357" s="14"/>
    </row>
    <row r="358" spans="1:9" ht="28.8" x14ac:dyDescent="0.35">
      <c r="A358" s="5">
        <f t="shared" si="36"/>
        <v>349</v>
      </c>
      <c r="B358" s="6" t="s">
        <v>5</v>
      </c>
      <c r="C358" s="17">
        <f>C357+1</f>
        <v>294</v>
      </c>
      <c r="D358" s="16" t="s">
        <v>147</v>
      </c>
      <c r="E358" s="4" t="s">
        <v>566</v>
      </c>
      <c r="F358" s="9" t="s">
        <v>30</v>
      </c>
      <c r="G358" s="13">
        <v>2970</v>
      </c>
      <c r="H358" s="6" t="s">
        <v>11</v>
      </c>
      <c r="I358" s="14"/>
    </row>
    <row r="359" spans="1:9" ht="31.2" customHeight="1" x14ac:dyDescent="0.35">
      <c r="A359" s="5">
        <f t="shared" si="36"/>
        <v>350</v>
      </c>
      <c r="B359" s="6" t="s">
        <v>5</v>
      </c>
      <c r="C359" s="17">
        <f>C358+1</f>
        <v>295</v>
      </c>
      <c r="D359" s="16" t="s">
        <v>147</v>
      </c>
      <c r="E359" s="4" t="s">
        <v>692</v>
      </c>
      <c r="F359" s="9" t="s">
        <v>27</v>
      </c>
      <c r="G359" s="13">
        <v>4066</v>
      </c>
      <c r="H359" s="6" t="s">
        <v>11</v>
      </c>
      <c r="I359" s="14"/>
    </row>
    <row r="360" spans="1:9" ht="54.6" customHeight="1" x14ac:dyDescent="0.35">
      <c r="A360" s="5">
        <f t="shared" si="36"/>
        <v>351</v>
      </c>
      <c r="B360" s="6" t="s">
        <v>5</v>
      </c>
      <c r="C360" s="17">
        <f>C359+1</f>
        <v>296</v>
      </c>
      <c r="D360" s="16" t="s">
        <v>148</v>
      </c>
      <c r="E360" s="33" t="s">
        <v>693</v>
      </c>
      <c r="F360" s="6" t="s">
        <v>14</v>
      </c>
      <c r="G360" s="13">
        <v>1079.02</v>
      </c>
      <c r="H360" s="6" t="s">
        <v>11</v>
      </c>
      <c r="I360" s="14"/>
    </row>
    <row r="361" spans="1:9" x14ac:dyDescent="0.35">
      <c r="A361" s="5">
        <f t="shared" si="36"/>
        <v>352</v>
      </c>
      <c r="B361" s="6" t="s">
        <v>5</v>
      </c>
      <c r="C361" s="17">
        <f>C360+1</f>
        <v>297</v>
      </c>
      <c r="D361" s="16" t="s">
        <v>148</v>
      </c>
      <c r="E361" s="4" t="s">
        <v>694</v>
      </c>
      <c r="F361" s="6" t="s">
        <v>14</v>
      </c>
      <c r="G361" s="13">
        <v>833.52</v>
      </c>
      <c r="H361" s="6" t="s">
        <v>11</v>
      </c>
      <c r="I361" s="14"/>
    </row>
    <row r="362" spans="1:9" ht="27.6" x14ac:dyDescent="0.35">
      <c r="A362" s="5">
        <f t="shared" si="36"/>
        <v>353</v>
      </c>
      <c r="B362" s="6" t="s">
        <v>5</v>
      </c>
      <c r="C362" s="17">
        <f t="shared" ref="C362:C375" si="39">C361+1</f>
        <v>298</v>
      </c>
      <c r="D362" s="16" t="s">
        <v>148</v>
      </c>
      <c r="E362" s="45" t="s">
        <v>695</v>
      </c>
      <c r="F362" s="6" t="s">
        <v>14</v>
      </c>
      <c r="G362" s="13">
        <v>1562</v>
      </c>
      <c r="H362" s="6" t="s">
        <v>11</v>
      </c>
      <c r="I362" s="14"/>
    </row>
    <row r="363" spans="1:9" ht="27" customHeight="1" x14ac:dyDescent="0.35">
      <c r="A363" s="5">
        <f t="shared" si="36"/>
        <v>354</v>
      </c>
      <c r="B363" s="6" t="s">
        <v>5</v>
      </c>
      <c r="C363" s="17">
        <f t="shared" si="39"/>
        <v>299</v>
      </c>
      <c r="D363" s="16" t="s">
        <v>148</v>
      </c>
      <c r="E363" s="4" t="s">
        <v>696</v>
      </c>
      <c r="F363" s="24" t="s">
        <v>27</v>
      </c>
      <c r="G363" s="13">
        <v>4922</v>
      </c>
      <c r="H363" s="6" t="s">
        <v>11</v>
      </c>
      <c r="I363" s="14"/>
    </row>
    <row r="364" spans="1:9" x14ac:dyDescent="0.35">
      <c r="A364" s="5">
        <f t="shared" si="36"/>
        <v>355</v>
      </c>
      <c r="B364" s="6" t="s">
        <v>5</v>
      </c>
      <c r="C364" s="17">
        <f t="shared" si="39"/>
        <v>300</v>
      </c>
      <c r="D364" s="16" t="s">
        <v>149</v>
      </c>
      <c r="E364" s="4" t="s">
        <v>697</v>
      </c>
      <c r="F364" s="46" t="s">
        <v>53</v>
      </c>
      <c r="G364" s="13">
        <v>630</v>
      </c>
      <c r="H364" s="6" t="s">
        <v>11</v>
      </c>
      <c r="I364" s="14"/>
    </row>
    <row r="365" spans="1:9" ht="42.6" x14ac:dyDescent="0.35">
      <c r="A365" s="5">
        <f>A364+1</f>
        <v>356</v>
      </c>
      <c r="B365" s="6" t="s">
        <v>5</v>
      </c>
      <c r="C365" s="17" t="s">
        <v>211</v>
      </c>
      <c r="D365" s="16" t="s">
        <v>436</v>
      </c>
      <c r="E365" s="15" t="s">
        <v>437</v>
      </c>
      <c r="F365" s="9" t="s">
        <v>438</v>
      </c>
      <c r="G365" s="13">
        <v>3090.25</v>
      </c>
      <c r="H365" s="6" t="s">
        <v>11</v>
      </c>
      <c r="I365" s="14"/>
    </row>
    <row r="366" spans="1:9" ht="42.6" x14ac:dyDescent="0.35">
      <c r="A366" s="5">
        <f>A365+1</f>
        <v>357</v>
      </c>
      <c r="B366" s="6" t="s">
        <v>5</v>
      </c>
      <c r="C366" s="17" t="s">
        <v>215</v>
      </c>
      <c r="D366" s="16" t="s">
        <v>150</v>
      </c>
      <c r="E366" s="33" t="s">
        <v>439</v>
      </c>
      <c r="F366" s="9" t="s">
        <v>438</v>
      </c>
      <c r="G366" s="13">
        <v>1086.07</v>
      </c>
      <c r="H366" s="6" t="s">
        <v>11</v>
      </c>
      <c r="I366" s="14"/>
    </row>
    <row r="367" spans="1:9" ht="31.8" x14ac:dyDescent="0.35">
      <c r="A367" s="5">
        <f>A364+1</f>
        <v>356</v>
      </c>
      <c r="B367" s="6" t="s">
        <v>5</v>
      </c>
      <c r="C367" s="17">
        <f>C364+1</f>
        <v>301</v>
      </c>
      <c r="D367" s="16" t="s">
        <v>150</v>
      </c>
      <c r="E367" s="4" t="s">
        <v>698</v>
      </c>
      <c r="F367" s="3" t="s">
        <v>27</v>
      </c>
      <c r="G367" s="13">
        <v>31349.93</v>
      </c>
      <c r="H367" s="6" t="s">
        <v>11</v>
      </c>
      <c r="I367" s="14"/>
    </row>
    <row r="368" spans="1:9" ht="31.8" x14ac:dyDescent="0.35">
      <c r="A368" s="5">
        <f t="shared" si="36"/>
        <v>357</v>
      </c>
      <c r="B368" s="6" t="s">
        <v>5</v>
      </c>
      <c r="C368" s="17">
        <f t="shared" si="39"/>
        <v>302</v>
      </c>
      <c r="D368" s="16" t="s">
        <v>151</v>
      </c>
      <c r="E368" s="4" t="s">
        <v>699</v>
      </c>
      <c r="F368" s="9" t="s">
        <v>36</v>
      </c>
      <c r="G368" s="13">
        <v>9749</v>
      </c>
      <c r="H368" s="6" t="s">
        <v>11</v>
      </c>
      <c r="I368" s="14"/>
    </row>
    <row r="369" spans="1:9" x14ac:dyDescent="0.35">
      <c r="A369" s="5">
        <f t="shared" si="36"/>
        <v>358</v>
      </c>
      <c r="B369" s="6" t="s">
        <v>5</v>
      </c>
      <c r="C369" s="17">
        <f t="shared" si="39"/>
        <v>303</v>
      </c>
      <c r="D369" s="16" t="s">
        <v>151</v>
      </c>
      <c r="E369" s="28" t="s">
        <v>700</v>
      </c>
      <c r="F369" s="9" t="s">
        <v>36</v>
      </c>
      <c r="G369" s="13">
        <v>2727</v>
      </c>
      <c r="H369" s="6" t="s">
        <v>11</v>
      </c>
      <c r="I369" s="14"/>
    </row>
    <row r="370" spans="1:9" ht="16.2" customHeight="1" x14ac:dyDescent="0.35">
      <c r="A370" s="5">
        <f t="shared" si="36"/>
        <v>359</v>
      </c>
      <c r="B370" s="6" t="s">
        <v>5</v>
      </c>
      <c r="C370" s="17">
        <f t="shared" si="39"/>
        <v>304</v>
      </c>
      <c r="D370" s="16" t="s">
        <v>151</v>
      </c>
      <c r="E370" s="15" t="s">
        <v>701</v>
      </c>
      <c r="F370" s="9" t="s">
        <v>36</v>
      </c>
      <c r="G370" s="13">
        <f>1560+435</f>
        <v>1995</v>
      </c>
      <c r="H370" s="6" t="s">
        <v>11</v>
      </c>
      <c r="I370" s="14"/>
    </row>
    <row r="371" spans="1:9" ht="31.8" x14ac:dyDescent="0.35">
      <c r="A371" s="5">
        <f t="shared" si="36"/>
        <v>360</v>
      </c>
      <c r="B371" s="6" t="s">
        <v>5</v>
      </c>
      <c r="C371" s="17">
        <f t="shared" si="39"/>
        <v>305</v>
      </c>
      <c r="D371" s="16" t="s">
        <v>151</v>
      </c>
      <c r="E371" s="4" t="s">
        <v>702</v>
      </c>
      <c r="F371" s="9" t="s">
        <v>36</v>
      </c>
      <c r="G371" s="13">
        <v>360</v>
      </c>
      <c r="H371" s="6" t="s">
        <v>11</v>
      </c>
      <c r="I371" s="14"/>
    </row>
    <row r="372" spans="1:9" ht="29.4" customHeight="1" x14ac:dyDescent="0.35">
      <c r="A372" s="5">
        <f t="shared" si="36"/>
        <v>361</v>
      </c>
      <c r="B372" s="6" t="s">
        <v>5</v>
      </c>
      <c r="C372" s="17">
        <f t="shared" si="39"/>
        <v>306</v>
      </c>
      <c r="D372" s="16" t="s">
        <v>151</v>
      </c>
      <c r="E372" s="4" t="s">
        <v>703</v>
      </c>
      <c r="F372" s="9" t="s">
        <v>36</v>
      </c>
      <c r="G372" s="13">
        <v>2156</v>
      </c>
      <c r="H372" s="6" t="s">
        <v>11</v>
      </c>
      <c r="I372" s="14"/>
    </row>
    <row r="373" spans="1:9" x14ac:dyDescent="0.35">
      <c r="A373" s="5">
        <f t="shared" si="36"/>
        <v>362</v>
      </c>
      <c r="B373" s="6" t="s">
        <v>5</v>
      </c>
      <c r="C373" s="17">
        <f t="shared" si="39"/>
        <v>307</v>
      </c>
      <c r="D373" s="16" t="s">
        <v>151</v>
      </c>
      <c r="E373" s="4" t="s">
        <v>704</v>
      </c>
      <c r="F373" s="9" t="s">
        <v>36</v>
      </c>
      <c r="G373" s="13">
        <v>540</v>
      </c>
      <c r="H373" s="6" t="s">
        <v>11</v>
      </c>
      <c r="I373" s="14"/>
    </row>
    <row r="374" spans="1:9" ht="40.799999999999997" x14ac:dyDescent="0.35">
      <c r="A374" s="5">
        <f t="shared" si="36"/>
        <v>363</v>
      </c>
      <c r="B374" s="6" t="s">
        <v>5</v>
      </c>
      <c r="C374" s="17">
        <f t="shared" si="39"/>
        <v>308</v>
      </c>
      <c r="D374" s="16" t="s">
        <v>152</v>
      </c>
      <c r="E374" s="33" t="s">
        <v>705</v>
      </c>
      <c r="F374" s="24" t="s">
        <v>494</v>
      </c>
      <c r="G374" s="13">
        <f>571+2320+3406+700</f>
        <v>6997</v>
      </c>
      <c r="H374" s="6" t="s">
        <v>11</v>
      </c>
      <c r="I374" s="14"/>
    </row>
    <row r="375" spans="1:9" ht="42.6" x14ac:dyDescent="0.35">
      <c r="A375" s="5">
        <f t="shared" si="36"/>
        <v>364</v>
      </c>
      <c r="B375" s="6" t="s">
        <v>5</v>
      </c>
      <c r="C375" s="17">
        <f t="shared" si="39"/>
        <v>309</v>
      </c>
      <c r="D375" s="16" t="s">
        <v>152</v>
      </c>
      <c r="E375" s="15" t="s">
        <v>706</v>
      </c>
      <c r="F375" s="24" t="s">
        <v>494</v>
      </c>
      <c r="G375" s="13">
        <f>1208.48+1890+160</f>
        <v>3258.48</v>
      </c>
      <c r="H375" s="6" t="s">
        <v>11</v>
      </c>
      <c r="I375" s="14"/>
    </row>
    <row r="376" spans="1:9" ht="40.799999999999997" x14ac:dyDescent="0.35">
      <c r="A376" s="5">
        <f t="shared" si="36"/>
        <v>365</v>
      </c>
      <c r="B376" s="6" t="s">
        <v>5</v>
      </c>
      <c r="C376" s="17">
        <v>313</v>
      </c>
      <c r="D376" s="16" t="s">
        <v>153</v>
      </c>
      <c r="E376" s="33" t="s">
        <v>707</v>
      </c>
      <c r="F376" s="24" t="s">
        <v>494</v>
      </c>
      <c r="G376" s="13">
        <f>880+7925</f>
        <v>8805</v>
      </c>
      <c r="H376" s="6" t="s">
        <v>11</v>
      </c>
      <c r="I376" s="14"/>
    </row>
    <row r="377" spans="1:9" x14ac:dyDescent="0.35">
      <c r="A377" s="5">
        <f t="shared" si="36"/>
        <v>366</v>
      </c>
      <c r="B377" s="6" t="s">
        <v>5</v>
      </c>
      <c r="C377" s="17">
        <f>C376+1</f>
        <v>314</v>
      </c>
      <c r="D377" s="16" t="s">
        <v>153</v>
      </c>
      <c r="E377" s="4" t="s">
        <v>708</v>
      </c>
      <c r="F377" s="24" t="s">
        <v>494</v>
      </c>
      <c r="G377" s="13">
        <v>1800</v>
      </c>
      <c r="H377" s="6" t="s">
        <v>11</v>
      </c>
      <c r="I377" s="14"/>
    </row>
    <row r="378" spans="1:9" ht="83.4" customHeight="1" x14ac:dyDescent="0.35">
      <c r="A378" s="5">
        <f t="shared" si="36"/>
        <v>367</v>
      </c>
      <c r="B378" s="6" t="s">
        <v>5</v>
      </c>
      <c r="C378" s="17">
        <v>21</v>
      </c>
      <c r="D378" s="16" t="s">
        <v>156</v>
      </c>
      <c r="E378" s="15" t="s">
        <v>669</v>
      </c>
      <c r="F378" s="6" t="s">
        <v>12</v>
      </c>
      <c r="G378" s="13">
        <v>47154.79</v>
      </c>
      <c r="H378" s="6" t="s">
        <v>11</v>
      </c>
      <c r="I378" s="14"/>
    </row>
    <row r="379" spans="1:9" x14ac:dyDescent="0.35">
      <c r="A379" s="5">
        <f t="shared" si="36"/>
        <v>368</v>
      </c>
      <c r="B379" s="6" t="s">
        <v>5</v>
      </c>
      <c r="C379" s="17">
        <f>C377+1</f>
        <v>315</v>
      </c>
      <c r="D379" s="16" t="s">
        <v>157</v>
      </c>
      <c r="E379" s="4" t="s">
        <v>709</v>
      </c>
      <c r="F379" s="24" t="s">
        <v>53</v>
      </c>
      <c r="G379" s="13">
        <v>1920</v>
      </c>
      <c r="H379" s="6" t="s">
        <v>11</v>
      </c>
      <c r="I379" s="14"/>
    </row>
    <row r="380" spans="1:9" ht="31.8" x14ac:dyDescent="0.35">
      <c r="A380" s="5">
        <f t="shared" si="36"/>
        <v>369</v>
      </c>
      <c r="B380" s="6" t="s">
        <v>5</v>
      </c>
      <c r="C380" s="17">
        <f t="shared" ref="C380:C388" si="40">C379+1</f>
        <v>316</v>
      </c>
      <c r="D380" s="16" t="s">
        <v>158</v>
      </c>
      <c r="E380" s="4" t="s">
        <v>710</v>
      </c>
      <c r="F380" s="24" t="s">
        <v>159</v>
      </c>
      <c r="G380" s="13">
        <v>4000</v>
      </c>
      <c r="H380" s="6" t="s">
        <v>11</v>
      </c>
      <c r="I380" s="14"/>
    </row>
    <row r="381" spans="1:9" ht="68.400000000000006" customHeight="1" x14ac:dyDescent="0.35">
      <c r="A381" s="5">
        <f t="shared" si="36"/>
        <v>370</v>
      </c>
      <c r="B381" s="6" t="s">
        <v>5</v>
      </c>
      <c r="C381" s="17">
        <f t="shared" si="40"/>
        <v>317</v>
      </c>
      <c r="D381" s="16" t="s">
        <v>160</v>
      </c>
      <c r="E381" s="33" t="s">
        <v>711</v>
      </c>
      <c r="F381" s="6" t="s">
        <v>14</v>
      </c>
      <c r="G381" s="13">
        <f>1575+6336+1258.8+151.48+1175.1</f>
        <v>10496.38</v>
      </c>
      <c r="H381" s="6" t="s">
        <v>11</v>
      </c>
      <c r="I381" s="14"/>
    </row>
    <row r="382" spans="1:9" ht="42.6" x14ac:dyDescent="0.35">
      <c r="A382" s="5">
        <f t="shared" si="36"/>
        <v>371</v>
      </c>
      <c r="B382" s="6" t="s">
        <v>5</v>
      </c>
      <c r="C382" s="17">
        <f t="shared" si="40"/>
        <v>318</v>
      </c>
      <c r="D382" s="16" t="s">
        <v>160</v>
      </c>
      <c r="E382" s="15" t="s">
        <v>712</v>
      </c>
      <c r="F382" s="6" t="s">
        <v>14</v>
      </c>
      <c r="G382" s="13">
        <f>2459.7+142</f>
        <v>2601.6999999999998</v>
      </c>
      <c r="H382" s="6" t="s">
        <v>11</v>
      </c>
      <c r="I382" s="14"/>
    </row>
    <row r="383" spans="1:9" ht="42" customHeight="1" x14ac:dyDescent="0.35">
      <c r="A383" s="5">
        <f t="shared" si="36"/>
        <v>372</v>
      </c>
      <c r="B383" s="6" t="s">
        <v>5</v>
      </c>
      <c r="C383" s="17">
        <f t="shared" si="40"/>
        <v>319</v>
      </c>
      <c r="D383" s="16" t="s">
        <v>160</v>
      </c>
      <c r="E383" s="33" t="s">
        <v>713</v>
      </c>
      <c r="F383" s="6" t="s">
        <v>14</v>
      </c>
      <c r="G383" s="13">
        <f>112.01+2180.93</f>
        <v>2292.94</v>
      </c>
      <c r="H383" s="6" t="s">
        <v>11</v>
      </c>
      <c r="I383" s="14"/>
    </row>
    <row r="384" spans="1:9" x14ac:dyDescent="0.35">
      <c r="A384" s="5">
        <f t="shared" si="36"/>
        <v>373</v>
      </c>
      <c r="B384" s="6" t="s">
        <v>5</v>
      </c>
      <c r="C384" s="17">
        <f t="shared" si="40"/>
        <v>320</v>
      </c>
      <c r="D384" s="16" t="s">
        <v>160</v>
      </c>
      <c r="E384" s="4" t="s">
        <v>714</v>
      </c>
      <c r="F384" s="6" t="s">
        <v>14</v>
      </c>
      <c r="G384" s="13">
        <v>2638.87</v>
      </c>
      <c r="H384" s="6" t="s">
        <v>11</v>
      </c>
      <c r="I384" s="14"/>
    </row>
    <row r="385" spans="1:9" ht="40.799999999999997" x14ac:dyDescent="0.35">
      <c r="A385" s="5">
        <f t="shared" ref="A385:A423" si="41">A384+1</f>
        <v>374</v>
      </c>
      <c r="B385" s="6" t="s">
        <v>5</v>
      </c>
      <c r="C385" s="17">
        <f t="shared" si="40"/>
        <v>321</v>
      </c>
      <c r="D385" s="16" t="s">
        <v>160</v>
      </c>
      <c r="E385" s="33" t="s">
        <v>715</v>
      </c>
      <c r="F385" s="6" t="s">
        <v>14</v>
      </c>
      <c r="G385" s="13">
        <v>859.21</v>
      </c>
      <c r="H385" s="6" t="s">
        <v>11</v>
      </c>
      <c r="I385" s="14"/>
    </row>
    <row r="386" spans="1:9" ht="40.799999999999997" x14ac:dyDescent="0.35">
      <c r="A386" s="5">
        <f t="shared" si="41"/>
        <v>375</v>
      </c>
      <c r="B386" s="6" t="s">
        <v>5</v>
      </c>
      <c r="C386" s="17">
        <f t="shared" si="40"/>
        <v>322</v>
      </c>
      <c r="D386" s="16" t="s">
        <v>160</v>
      </c>
      <c r="E386" s="33" t="s">
        <v>716</v>
      </c>
      <c r="F386" s="6" t="s">
        <v>14</v>
      </c>
      <c r="G386" s="13">
        <f>113.57</f>
        <v>113.57</v>
      </c>
      <c r="H386" s="6" t="s">
        <v>11</v>
      </c>
      <c r="I386" s="14"/>
    </row>
    <row r="387" spans="1:9" ht="40.799999999999997" x14ac:dyDescent="0.35">
      <c r="A387" s="5">
        <f t="shared" si="41"/>
        <v>376</v>
      </c>
      <c r="B387" s="6" t="s">
        <v>5</v>
      </c>
      <c r="C387" s="17">
        <f t="shared" si="40"/>
        <v>323</v>
      </c>
      <c r="D387" s="16" t="s">
        <v>160</v>
      </c>
      <c r="E387" s="33" t="s">
        <v>717</v>
      </c>
      <c r="F387" s="6" t="s">
        <v>14</v>
      </c>
      <c r="G387" s="13">
        <v>16872.23</v>
      </c>
      <c r="H387" s="6" t="s">
        <v>11</v>
      </c>
      <c r="I387" s="14"/>
    </row>
    <row r="388" spans="1:9" ht="67.2" x14ac:dyDescent="0.35">
      <c r="A388" s="5">
        <f t="shared" si="41"/>
        <v>377</v>
      </c>
      <c r="B388" s="6" t="s">
        <v>5</v>
      </c>
      <c r="C388" s="17">
        <f t="shared" si="40"/>
        <v>324</v>
      </c>
      <c r="D388" s="16" t="s">
        <v>161</v>
      </c>
      <c r="E388" s="33" t="s">
        <v>718</v>
      </c>
      <c r="F388" s="3" t="s">
        <v>79</v>
      </c>
      <c r="G388" s="13">
        <v>3132</v>
      </c>
      <c r="H388" s="6" t="s">
        <v>11</v>
      </c>
      <c r="I388" s="14"/>
    </row>
    <row r="389" spans="1:9" ht="31.8" x14ac:dyDescent="0.35">
      <c r="A389" s="5">
        <f>A388+1</f>
        <v>378</v>
      </c>
      <c r="B389" s="6" t="s">
        <v>5</v>
      </c>
      <c r="C389" s="17">
        <v>325</v>
      </c>
      <c r="D389" s="16" t="s">
        <v>440</v>
      </c>
      <c r="E389" s="4" t="s">
        <v>441</v>
      </c>
      <c r="F389" s="9" t="s">
        <v>27</v>
      </c>
      <c r="G389" s="13">
        <v>29143.200000000001</v>
      </c>
      <c r="H389" s="6" t="s">
        <v>11</v>
      </c>
      <c r="I389" s="14"/>
    </row>
    <row r="390" spans="1:9" ht="28.8" x14ac:dyDescent="0.35">
      <c r="A390" s="5">
        <f>A389+1</f>
        <v>379</v>
      </c>
      <c r="B390" s="6" t="s">
        <v>5</v>
      </c>
      <c r="C390" s="17">
        <v>326</v>
      </c>
      <c r="D390" s="16" t="s">
        <v>440</v>
      </c>
      <c r="E390" s="4" t="s">
        <v>442</v>
      </c>
      <c r="F390" s="9" t="s">
        <v>27</v>
      </c>
      <c r="G390" s="13">
        <v>1669.2</v>
      </c>
      <c r="H390" s="6" t="s">
        <v>11</v>
      </c>
      <c r="I390" s="14"/>
    </row>
    <row r="391" spans="1:9" ht="40.799999999999997" x14ac:dyDescent="0.35">
      <c r="A391" s="5">
        <f>A390+1</f>
        <v>380</v>
      </c>
      <c r="B391" s="6" t="s">
        <v>5</v>
      </c>
      <c r="C391" s="17">
        <v>327</v>
      </c>
      <c r="D391" s="16" t="s">
        <v>162</v>
      </c>
      <c r="E391" s="33" t="s">
        <v>719</v>
      </c>
      <c r="F391" s="9" t="s">
        <v>27</v>
      </c>
      <c r="G391" s="13">
        <v>161727.6</v>
      </c>
      <c r="H391" s="6" t="s">
        <v>11</v>
      </c>
      <c r="I391" s="14"/>
    </row>
    <row r="392" spans="1:9" ht="80.400000000000006" x14ac:dyDescent="0.35">
      <c r="A392" s="5">
        <f>A391+1</f>
        <v>381</v>
      </c>
      <c r="B392" s="6" t="s">
        <v>5</v>
      </c>
      <c r="C392" s="17">
        <v>328</v>
      </c>
      <c r="D392" s="16" t="s">
        <v>162</v>
      </c>
      <c r="E392" s="33" t="s">
        <v>443</v>
      </c>
      <c r="F392" s="9" t="s">
        <v>444</v>
      </c>
      <c r="G392" s="13">
        <v>1758</v>
      </c>
      <c r="H392" s="6" t="s">
        <v>11</v>
      </c>
      <c r="I392" s="14"/>
    </row>
    <row r="393" spans="1:9" ht="28.8" x14ac:dyDescent="0.35">
      <c r="A393" s="5">
        <f t="shared" ref="A393:A398" si="42">A392+1</f>
        <v>382</v>
      </c>
      <c r="B393" s="6" t="s">
        <v>5</v>
      </c>
      <c r="C393" s="17" t="s">
        <v>445</v>
      </c>
      <c r="D393" s="16" t="s">
        <v>446</v>
      </c>
      <c r="E393" s="4" t="s">
        <v>447</v>
      </c>
      <c r="F393" s="9" t="s">
        <v>448</v>
      </c>
      <c r="G393" s="13">
        <v>54000</v>
      </c>
      <c r="H393" s="6" t="s">
        <v>11</v>
      </c>
      <c r="I393" s="14"/>
    </row>
    <row r="394" spans="1:9" ht="40.799999999999997" x14ac:dyDescent="0.35">
      <c r="A394" s="5">
        <f t="shared" si="42"/>
        <v>383</v>
      </c>
      <c r="B394" s="6" t="s">
        <v>5</v>
      </c>
      <c r="C394" s="17">
        <v>329</v>
      </c>
      <c r="D394" s="16" t="s">
        <v>449</v>
      </c>
      <c r="E394" s="33" t="s">
        <v>450</v>
      </c>
      <c r="F394" s="9" t="s">
        <v>451</v>
      </c>
      <c r="G394" s="13">
        <v>840</v>
      </c>
      <c r="H394" s="6" t="s">
        <v>11</v>
      </c>
      <c r="I394" s="14"/>
    </row>
    <row r="395" spans="1:9" ht="80.400000000000006" x14ac:dyDescent="0.35">
      <c r="A395" s="5">
        <f t="shared" si="42"/>
        <v>384</v>
      </c>
      <c r="B395" s="6" t="s">
        <v>5</v>
      </c>
      <c r="C395" s="17">
        <v>330</v>
      </c>
      <c r="D395" s="16" t="s">
        <v>449</v>
      </c>
      <c r="E395" s="33" t="s">
        <v>452</v>
      </c>
      <c r="F395" s="9" t="s">
        <v>451</v>
      </c>
      <c r="G395" s="13">
        <v>2680</v>
      </c>
      <c r="H395" s="6" t="s">
        <v>11</v>
      </c>
      <c r="I395" s="14"/>
    </row>
    <row r="396" spans="1:9" x14ac:dyDescent="0.35">
      <c r="A396" s="5">
        <f t="shared" si="42"/>
        <v>385</v>
      </c>
      <c r="B396" s="6" t="s">
        <v>5</v>
      </c>
      <c r="C396" s="17">
        <v>331</v>
      </c>
      <c r="D396" s="16" t="s">
        <v>449</v>
      </c>
      <c r="E396" s="4" t="s">
        <v>453</v>
      </c>
      <c r="F396" s="9" t="s">
        <v>451</v>
      </c>
      <c r="G396" s="13">
        <v>1758</v>
      </c>
      <c r="H396" s="6" t="s">
        <v>11</v>
      </c>
      <c r="I396" s="14"/>
    </row>
    <row r="397" spans="1:9" x14ac:dyDescent="0.35">
      <c r="A397" s="5">
        <f t="shared" si="42"/>
        <v>386</v>
      </c>
      <c r="B397" s="6" t="s">
        <v>5</v>
      </c>
      <c r="C397" s="17">
        <v>332</v>
      </c>
      <c r="D397" s="16" t="s">
        <v>449</v>
      </c>
      <c r="E397" s="4" t="s">
        <v>454</v>
      </c>
      <c r="F397" s="9" t="s">
        <v>451</v>
      </c>
      <c r="G397" s="13">
        <v>1250.26</v>
      </c>
      <c r="H397" s="6" t="s">
        <v>11</v>
      </c>
      <c r="I397" s="14"/>
    </row>
    <row r="398" spans="1:9" x14ac:dyDescent="0.35">
      <c r="A398" s="5">
        <f t="shared" si="42"/>
        <v>387</v>
      </c>
      <c r="B398" s="6" t="s">
        <v>5</v>
      </c>
      <c r="C398" s="17">
        <v>333</v>
      </c>
      <c r="D398" s="16" t="s">
        <v>449</v>
      </c>
      <c r="E398" s="4" t="s">
        <v>455</v>
      </c>
      <c r="F398" s="9" t="s">
        <v>451</v>
      </c>
      <c r="G398" s="13">
        <v>1758</v>
      </c>
      <c r="H398" s="6" t="s">
        <v>11</v>
      </c>
      <c r="I398" s="14"/>
    </row>
    <row r="399" spans="1:9" ht="27.6" x14ac:dyDescent="0.35">
      <c r="A399" s="5">
        <f t="shared" ref="A399:A401" si="43">A398+1</f>
        <v>388</v>
      </c>
      <c r="B399" s="6" t="s">
        <v>5</v>
      </c>
      <c r="C399" s="17">
        <v>334</v>
      </c>
      <c r="D399" s="16" t="s">
        <v>449</v>
      </c>
      <c r="E399" s="33" t="s">
        <v>456</v>
      </c>
      <c r="F399" s="9" t="s">
        <v>451</v>
      </c>
      <c r="G399" s="13">
        <v>1523.72</v>
      </c>
      <c r="H399" s="6" t="s">
        <v>11</v>
      </c>
      <c r="I399" s="14"/>
    </row>
    <row r="400" spans="1:9" ht="27.6" x14ac:dyDescent="0.35">
      <c r="A400" s="5">
        <f t="shared" si="43"/>
        <v>389</v>
      </c>
      <c r="B400" s="6" t="s">
        <v>5</v>
      </c>
      <c r="C400" s="17">
        <v>335</v>
      </c>
      <c r="D400" s="16" t="s">
        <v>449</v>
      </c>
      <c r="E400" s="33" t="s">
        <v>457</v>
      </c>
      <c r="F400" s="9" t="s">
        <v>451</v>
      </c>
      <c r="G400" s="13">
        <v>6145.2</v>
      </c>
      <c r="H400" s="6" t="s">
        <v>11</v>
      </c>
      <c r="I400" s="14"/>
    </row>
    <row r="401" spans="1:9" ht="40.799999999999997" x14ac:dyDescent="0.35">
      <c r="A401" s="5">
        <f t="shared" si="43"/>
        <v>390</v>
      </c>
      <c r="B401" s="6" t="s">
        <v>5</v>
      </c>
      <c r="C401" s="17">
        <v>336</v>
      </c>
      <c r="D401" s="16" t="s">
        <v>163</v>
      </c>
      <c r="E401" s="33" t="s">
        <v>458</v>
      </c>
      <c r="F401" s="24" t="s">
        <v>459</v>
      </c>
      <c r="G401" s="13">
        <v>5324.29</v>
      </c>
      <c r="H401" s="6" t="s">
        <v>11</v>
      </c>
      <c r="I401" s="14"/>
    </row>
    <row r="402" spans="1:9" ht="67.2" customHeight="1" x14ac:dyDescent="0.35">
      <c r="A402" s="5">
        <f>A401+1</f>
        <v>391</v>
      </c>
      <c r="B402" s="6" t="s">
        <v>5</v>
      </c>
      <c r="C402" s="17">
        <v>337</v>
      </c>
      <c r="D402" s="16" t="s">
        <v>163</v>
      </c>
      <c r="E402" s="33" t="s">
        <v>460</v>
      </c>
      <c r="F402" s="6" t="s">
        <v>12</v>
      </c>
      <c r="G402" s="13">
        <v>45294.45</v>
      </c>
      <c r="H402" s="6" t="s">
        <v>11</v>
      </c>
    </row>
    <row r="403" spans="1:9" ht="31.2" customHeight="1" x14ac:dyDescent="0.35">
      <c r="A403" s="5">
        <f>A402+1</f>
        <v>392</v>
      </c>
      <c r="B403" s="6" t="s">
        <v>5</v>
      </c>
      <c r="C403" s="17">
        <v>338</v>
      </c>
      <c r="D403" s="16" t="s">
        <v>163</v>
      </c>
      <c r="E403" s="4" t="s">
        <v>461</v>
      </c>
      <c r="F403" s="24" t="s">
        <v>27</v>
      </c>
      <c r="G403" s="13">
        <v>29143.200000000001</v>
      </c>
      <c r="H403" s="6" t="s">
        <v>11</v>
      </c>
    </row>
    <row r="404" spans="1:9" ht="27" customHeight="1" x14ac:dyDescent="0.35">
      <c r="A404" s="5">
        <f>A403+1</f>
        <v>393</v>
      </c>
      <c r="B404" s="6" t="s">
        <v>5</v>
      </c>
      <c r="C404" s="17">
        <v>339</v>
      </c>
      <c r="D404" s="16" t="s">
        <v>163</v>
      </c>
      <c r="E404" s="4" t="s">
        <v>462</v>
      </c>
      <c r="F404" s="24" t="s">
        <v>27</v>
      </c>
      <c r="G404" s="13">
        <v>4312.1000000000004</v>
      </c>
      <c r="H404" s="6" t="s">
        <v>11</v>
      </c>
    </row>
    <row r="405" spans="1:9" ht="54" x14ac:dyDescent="0.35">
      <c r="A405" s="5">
        <f>A404+1</f>
        <v>394</v>
      </c>
      <c r="B405" s="6" t="s">
        <v>5</v>
      </c>
      <c r="C405" s="5">
        <v>340</v>
      </c>
      <c r="D405" s="16" t="s">
        <v>163</v>
      </c>
      <c r="E405" s="33" t="s">
        <v>720</v>
      </c>
      <c r="F405" s="6" t="s">
        <v>14</v>
      </c>
      <c r="G405" s="13">
        <v>7484.59</v>
      </c>
      <c r="H405" s="6" t="s">
        <v>11</v>
      </c>
      <c r="I405" s="14"/>
    </row>
    <row r="406" spans="1:9" ht="31.8" x14ac:dyDescent="0.35">
      <c r="A406" s="5">
        <f t="shared" si="41"/>
        <v>395</v>
      </c>
      <c r="B406" s="6" t="s">
        <v>5</v>
      </c>
      <c r="C406" s="5">
        <f>C405+1</f>
        <v>341</v>
      </c>
      <c r="D406" s="16" t="s">
        <v>163</v>
      </c>
      <c r="E406" s="23" t="s">
        <v>721</v>
      </c>
      <c r="F406" s="6" t="s">
        <v>14</v>
      </c>
      <c r="G406" s="13">
        <v>553.79999999999995</v>
      </c>
      <c r="H406" s="6" t="s">
        <v>11</v>
      </c>
      <c r="I406" s="14"/>
    </row>
    <row r="407" spans="1:9" ht="31.8" x14ac:dyDescent="0.35">
      <c r="A407" s="5">
        <f t="shared" si="41"/>
        <v>396</v>
      </c>
      <c r="B407" s="6" t="s">
        <v>5</v>
      </c>
      <c r="C407" s="5">
        <f>C406+1</f>
        <v>342</v>
      </c>
      <c r="D407" s="16" t="s">
        <v>163</v>
      </c>
      <c r="E407" s="4" t="s">
        <v>710</v>
      </c>
      <c r="F407" s="24" t="s">
        <v>159</v>
      </c>
      <c r="G407" s="13">
        <v>4700</v>
      </c>
      <c r="H407" s="6" t="s">
        <v>11</v>
      </c>
      <c r="I407" s="14"/>
    </row>
    <row r="408" spans="1:9" ht="79.8" customHeight="1" x14ac:dyDescent="0.35">
      <c r="A408" s="5">
        <f t="shared" si="41"/>
        <v>397</v>
      </c>
      <c r="B408" s="6" t="s">
        <v>5</v>
      </c>
      <c r="C408" s="5">
        <f t="shared" ref="C408:C409" si="44">C407+1</f>
        <v>343</v>
      </c>
      <c r="D408" s="16" t="s">
        <v>163</v>
      </c>
      <c r="E408" s="33" t="s">
        <v>722</v>
      </c>
      <c r="F408" s="3" t="s">
        <v>79</v>
      </c>
      <c r="G408" s="13">
        <v>5568</v>
      </c>
      <c r="H408" s="6" t="s">
        <v>11</v>
      </c>
      <c r="I408" s="14"/>
    </row>
    <row r="409" spans="1:9" ht="40.799999999999997" x14ac:dyDescent="0.35">
      <c r="A409" s="5">
        <f t="shared" si="41"/>
        <v>398</v>
      </c>
      <c r="B409" s="6" t="s">
        <v>5</v>
      </c>
      <c r="C409" s="5">
        <f t="shared" si="44"/>
        <v>344</v>
      </c>
      <c r="D409" s="16" t="s">
        <v>163</v>
      </c>
      <c r="E409" s="33" t="s">
        <v>723</v>
      </c>
      <c r="F409" s="9" t="s">
        <v>79</v>
      </c>
      <c r="G409" s="13">
        <v>1380</v>
      </c>
      <c r="H409" s="6" t="s">
        <v>11</v>
      </c>
      <c r="I409" s="14"/>
    </row>
    <row r="410" spans="1:9" ht="27" customHeight="1" x14ac:dyDescent="0.35">
      <c r="A410" s="5">
        <f>A409+1</f>
        <v>399</v>
      </c>
      <c r="B410" s="6" t="s">
        <v>5</v>
      </c>
      <c r="C410" s="17">
        <v>345</v>
      </c>
      <c r="D410" s="16" t="s">
        <v>163</v>
      </c>
      <c r="E410" s="15" t="s">
        <v>463</v>
      </c>
      <c r="F410" s="24" t="s">
        <v>27</v>
      </c>
      <c r="G410" s="13">
        <v>64537.05</v>
      </c>
      <c r="H410" s="6" t="s">
        <v>11</v>
      </c>
    </row>
    <row r="411" spans="1:9" x14ac:dyDescent="0.35">
      <c r="A411" s="5">
        <f t="shared" ref="A411:A413" si="45">A410+1</f>
        <v>400</v>
      </c>
      <c r="B411" s="6" t="s">
        <v>5</v>
      </c>
      <c r="C411" s="17">
        <v>346</v>
      </c>
      <c r="D411" s="16" t="s">
        <v>163</v>
      </c>
      <c r="E411" s="4" t="s">
        <v>465</v>
      </c>
      <c r="F411" s="9" t="s">
        <v>451</v>
      </c>
      <c r="G411" s="13">
        <v>451.99</v>
      </c>
      <c r="H411" s="6" t="s">
        <v>11</v>
      </c>
      <c r="I411" s="14"/>
    </row>
    <row r="412" spans="1:9" ht="80.400000000000006" x14ac:dyDescent="0.35">
      <c r="A412" s="5">
        <f t="shared" si="45"/>
        <v>401</v>
      </c>
      <c r="B412" s="6" t="s">
        <v>5</v>
      </c>
      <c r="C412" s="17">
        <v>347</v>
      </c>
      <c r="D412" s="16" t="s">
        <v>163</v>
      </c>
      <c r="E412" s="33" t="s">
        <v>466</v>
      </c>
      <c r="F412" s="9" t="s">
        <v>451</v>
      </c>
      <c r="G412" s="13">
        <v>3909.79</v>
      </c>
      <c r="H412" s="6" t="s">
        <v>11</v>
      </c>
      <c r="I412" s="14"/>
    </row>
    <row r="413" spans="1:9" ht="31.8" x14ac:dyDescent="0.35">
      <c r="A413" s="5">
        <f t="shared" si="45"/>
        <v>402</v>
      </c>
      <c r="B413" s="6" t="s">
        <v>5</v>
      </c>
      <c r="C413" s="17">
        <v>348</v>
      </c>
      <c r="D413" s="16" t="s">
        <v>464</v>
      </c>
      <c r="E413" s="4" t="s">
        <v>467</v>
      </c>
      <c r="F413" s="9" t="s">
        <v>275</v>
      </c>
      <c r="G413" s="13">
        <v>1200</v>
      </c>
      <c r="H413" s="6" t="s">
        <v>11</v>
      </c>
      <c r="I413" s="14"/>
    </row>
    <row r="414" spans="1:9" ht="40.799999999999997" x14ac:dyDescent="0.35">
      <c r="A414" s="5">
        <f>A410+1</f>
        <v>400</v>
      </c>
      <c r="B414" s="6" t="s">
        <v>5</v>
      </c>
      <c r="C414" s="17">
        <v>349</v>
      </c>
      <c r="D414" s="16" t="s">
        <v>163</v>
      </c>
      <c r="E414" s="33" t="s">
        <v>719</v>
      </c>
      <c r="F414" s="3" t="s">
        <v>27</v>
      </c>
      <c r="G414" s="13">
        <v>99751.679999999993</v>
      </c>
      <c r="H414" s="6" t="s">
        <v>11</v>
      </c>
      <c r="I414" s="14"/>
    </row>
    <row r="415" spans="1:9" x14ac:dyDescent="0.35">
      <c r="A415" s="5">
        <f t="shared" si="41"/>
        <v>401</v>
      </c>
      <c r="B415" s="6" t="s">
        <v>5</v>
      </c>
      <c r="C415" s="17">
        <f>C414+1</f>
        <v>350</v>
      </c>
      <c r="D415" s="16" t="s">
        <v>164</v>
      </c>
      <c r="E415" s="15" t="s">
        <v>724</v>
      </c>
      <c r="F415" s="24" t="s">
        <v>685</v>
      </c>
      <c r="G415" s="13">
        <v>5000</v>
      </c>
      <c r="H415" s="6" t="s">
        <v>11</v>
      </c>
      <c r="I415" s="14"/>
    </row>
    <row r="416" spans="1:9" ht="18" customHeight="1" x14ac:dyDescent="0.35">
      <c r="A416" s="5">
        <f>A415+1</f>
        <v>402</v>
      </c>
      <c r="B416" s="6" t="s">
        <v>5</v>
      </c>
      <c r="C416" s="17">
        <v>352</v>
      </c>
      <c r="D416" s="16" t="s">
        <v>165</v>
      </c>
      <c r="E416" s="28" t="s">
        <v>725</v>
      </c>
      <c r="F416" s="6" t="s">
        <v>14</v>
      </c>
      <c r="G416" s="13">
        <v>6882</v>
      </c>
      <c r="H416" s="6" t="s">
        <v>11</v>
      </c>
      <c r="I416" s="14"/>
    </row>
    <row r="417" spans="1:9" ht="21" customHeight="1" x14ac:dyDescent="0.35">
      <c r="A417" s="5">
        <f t="shared" si="41"/>
        <v>403</v>
      </c>
      <c r="B417" s="6" t="s">
        <v>5</v>
      </c>
      <c r="C417" s="17">
        <f>C416+1</f>
        <v>353</v>
      </c>
      <c r="D417" s="16" t="s">
        <v>165</v>
      </c>
      <c r="E417" s="35" t="s">
        <v>726</v>
      </c>
      <c r="F417" s="6" t="s">
        <v>14</v>
      </c>
      <c r="G417" s="13">
        <v>351.96</v>
      </c>
      <c r="H417" s="6" t="s">
        <v>11</v>
      </c>
      <c r="I417" s="14"/>
    </row>
    <row r="418" spans="1:9" ht="28.8" x14ac:dyDescent="0.35">
      <c r="A418" s="5">
        <f t="shared" si="41"/>
        <v>404</v>
      </c>
      <c r="B418" s="6" t="s">
        <v>5</v>
      </c>
      <c r="C418" s="17">
        <f t="shared" ref="C418:C420" si="46">C417+1</f>
        <v>354</v>
      </c>
      <c r="D418" s="16" t="s">
        <v>165</v>
      </c>
      <c r="E418" s="40" t="s">
        <v>727</v>
      </c>
      <c r="F418" s="6" t="s">
        <v>14</v>
      </c>
      <c r="G418" s="13">
        <v>744</v>
      </c>
      <c r="H418" s="6" t="s">
        <v>11</v>
      </c>
      <c r="I418" s="14"/>
    </row>
    <row r="419" spans="1:9" x14ac:dyDescent="0.35">
      <c r="A419" s="5">
        <f t="shared" si="41"/>
        <v>405</v>
      </c>
      <c r="B419" s="6" t="s">
        <v>5</v>
      </c>
      <c r="C419" s="17">
        <f t="shared" si="46"/>
        <v>355</v>
      </c>
      <c r="D419" s="16" t="s">
        <v>165</v>
      </c>
      <c r="E419" s="28" t="s">
        <v>728</v>
      </c>
      <c r="F419" s="6" t="s">
        <v>14</v>
      </c>
      <c r="G419" s="13">
        <v>551.99</v>
      </c>
      <c r="H419" s="6" t="s">
        <v>11</v>
      </c>
      <c r="I419" s="14"/>
    </row>
    <row r="420" spans="1:9" x14ac:dyDescent="0.35">
      <c r="A420" s="5">
        <f t="shared" si="41"/>
        <v>406</v>
      </c>
      <c r="B420" s="6" t="s">
        <v>5</v>
      </c>
      <c r="C420" s="17">
        <f t="shared" si="46"/>
        <v>356</v>
      </c>
      <c r="D420" s="16" t="s">
        <v>165</v>
      </c>
      <c r="E420" s="28" t="s">
        <v>729</v>
      </c>
      <c r="F420" s="6" t="s">
        <v>14</v>
      </c>
      <c r="G420" s="13">
        <v>161.5</v>
      </c>
      <c r="H420" s="6" t="s">
        <v>11</v>
      </c>
      <c r="I420" s="14"/>
    </row>
    <row r="421" spans="1:9" ht="67.2" x14ac:dyDescent="0.35">
      <c r="A421" s="5">
        <f>A420+1</f>
        <v>407</v>
      </c>
      <c r="B421" s="6" t="s">
        <v>5</v>
      </c>
      <c r="C421" s="17">
        <v>357</v>
      </c>
      <c r="D421" s="16" t="s">
        <v>166</v>
      </c>
      <c r="E421" s="28" t="s">
        <v>468</v>
      </c>
      <c r="F421" s="24" t="s">
        <v>469</v>
      </c>
      <c r="G421" s="13">
        <v>3624.64</v>
      </c>
      <c r="H421" s="6" t="s">
        <v>11</v>
      </c>
      <c r="I421" s="14"/>
    </row>
    <row r="422" spans="1:9" x14ac:dyDescent="0.35">
      <c r="A422" s="5">
        <f>A421+1</f>
        <v>408</v>
      </c>
      <c r="B422" s="6" t="s">
        <v>5</v>
      </c>
      <c r="C422" s="17">
        <v>359</v>
      </c>
      <c r="D422" s="16" t="s">
        <v>166</v>
      </c>
      <c r="E422" s="28" t="s">
        <v>730</v>
      </c>
      <c r="F422" s="24" t="s">
        <v>685</v>
      </c>
      <c r="G422" s="13">
        <v>500</v>
      </c>
      <c r="H422" s="6" t="s">
        <v>11</v>
      </c>
      <c r="I422" s="14"/>
    </row>
    <row r="423" spans="1:9" ht="16.2" customHeight="1" x14ac:dyDescent="0.35">
      <c r="A423" s="5">
        <f t="shared" si="41"/>
        <v>409</v>
      </c>
      <c r="B423" s="6" t="s">
        <v>5</v>
      </c>
      <c r="C423" s="17">
        <f>C422+1</f>
        <v>360</v>
      </c>
      <c r="D423" s="16" t="s">
        <v>166</v>
      </c>
      <c r="E423" s="33" t="s">
        <v>731</v>
      </c>
      <c r="F423" s="9" t="s">
        <v>167</v>
      </c>
      <c r="G423" s="13">
        <v>21399</v>
      </c>
      <c r="H423" s="6" t="s">
        <v>11</v>
      </c>
      <c r="I423" s="14"/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2023-03-01T19:29:39Z</dcterms:modified>
</cp:coreProperties>
</file>